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544890A-7E1C-4529-BBF6-395F9C44BF38}" xr6:coauthVersionLast="36" xr6:coauthVersionMax="36" xr10:uidLastSave="{00000000-0000-0000-0000-000000000000}"/>
  <bookViews>
    <workbookView xWindow="0" yWindow="0" windowWidth="28800" windowHeight="13620" firstSheet="1" activeTab="1" xr2:uid="{00000000-000D-0000-FFFF-FFFF00000000}"/>
  </bookViews>
  <sheets>
    <sheet name="SAŽETAK" sheetId="1" r:id="rId1"/>
    <sheet name="Račun prihoda i rashoda" sheetId="13" r:id="rId2"/>
    <sheet name="Račun prihoda izvori" sheetId="3" r:id="rId3"/>
    <sheet name="Rashodi prema funkcijskoj kl" sheetId="5" r:id="rId4"/>
    <sheet name="Račun financiranja" sheetId="6" r:id="rId5"/>
    <sheet name="Račun financiranja izvori" sheetId="8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  <c r="G7" i="7"/>
  <c r="G16" i="7"/>
  <c r="E7" i="7"/>
  <c r="E87" i="3"/>
  <c r="E88" i="3"/>
  <c r="E91" i="3"/>
  <c r="H8" i="7"/>
  <c r="I8" i="7"/>
  <c r="G8" i="7"/>
  <c r="F8" i="7"/>
  <c r="E8" i="7"/>
  <c r="F31" i="3" l="1"/>
  <c r="G26" i="13"/>
  <c r="G36" i="1" l="1"/>
  <c r="H36" i="1"/>
  <c r="I36" i="1"/>
  <c r="J36" i="1"/>
  <c r="F36" i="1"/>
  <c r="G28" i="1"/>
  <c r="F28" i="1"/>
  <c r="G21" i="1"/>
  <c r="H21" i="1"/>
  <c r="I21" i="1"/>
  <c r="J21" i="1"/>
  <c r="F21" i="1"/>
  <c r="F29" i="3" l="1"/>
  <c r="F28" i="3" s="1"/>
  <c r="F27" i="3" s="1"/>
  <c r="F25" i="3"/>
  <c r="F24" i="3" s="1"/>
  <c r="F23" i="3" s="1"/>
  <c r="I23" i="13"/>
  <c r="I22" i="13" s="1"/>
  <c r="G23" i="13"/>
  <c r="G22" i="13" s="1"/>
  <c r="H23" i="13"/>
  <c r="H22" i="13" s="1"/>
  <c r="J23" i="13"/>
  <c r="J22" i="13" s="1"/>
  <c r="G17" i="13"/>
  <c r="G16" i="13" s="1"/>
  <c r="G14" i="13"/>
  <c r="G12" i="13"/>
  <c r="G11" i="13" s="1"/>
  <c r="H14" i="13"/>
  <c r="H11" i="13" s="1"/>
  <c r="G29" i="3"/>
  <c r="G28" i="3" s="1"/>
  <c r="G27" i="3" s="1"/>
  <c r="G13" i="3"/>
  <c r="G12" i="3" s="1"/>
  <c r="G11" i="3" s="1"/>
  <c r="G10" i="3" s="1"/>
  <c r="H13" i="3"/>
  <c r="H12" i="3" s="1"/>
  <c r="H11" i="3" s="1"/>
  <c r="I13" i="3"/>
  <c r="I12" i="3" s="1"/>
  <c r="I11" i="3" s="1"/>
  <c r="F21" i="3"/>
  <c r="F20" i="3" s="1"/>
  <c r="F16" i="3" s="1"/>
  <c r="G21" i="3"/>
  <c r="G20" i="3" s="1"/>
  <c r="G16" i="3" s="1"/>
  <c r="H21" i="3"/>
  <c r="H20" i="3" s="1"/>
  <c r="H16" i="3" s="1"/>
  <c r="I21" i="3"/>
  <c r="I20" i="3" s="1"/>
  <c r="I16" i="3" s="1"/>
  <c r="E21" i="3"/>
  <c r="E20" i="3" s="1"/>
  <c r="E16" i="3" s="1"/>
  <c r="H10" i="3" l="1"/>
  <c r="I10" i="3"/>
  <c r="G40" i="3"/>
  <c r="H76" i="3"/>
  <c r="H75" i="3" s="1"/>
  <c r="I76" i="3"/>
  <c r="I75" i="3" s="1"/>
  <c r="G48" i="3"/>
  <c r="G79" i="3"/>
  <c r="G78" i="3" s="1"/>
  <c r="G68" i="3"/>
  <c r="G59" i="3"/>
  <c r="G53" i="3"/>
  <c r="G76" i="3"/>
  <c r="G75" i="3" s="1"/>
  <c r="G43" i="3"/>
  <c r="H43" i="3"/>
  <c r="I43" i="3"/>
  <c r="G41" i="3"/>
  <c r="H41" i="3"/>
  <c r="I41" i="3"/>
  <c r="F41" i="3"/>
  <c r="G100" i="3"/>
  <c r="G99" i="3" s="1"/>
  <c r="G103" i="3"/>
  <c r="G102" i="3" s="1"/>
  <c r="G106" i="3"/>
  <c r="G105" i="3" s="1"/>
  <c r="G91" i="3"/>
  <c r="H91" i="3"/>
  <c r="I91" i="3"/>
  <c r="F91" i="3"/>
  <c r="G88" i="3"/>
  <c r="H88" i="3"/>
  <c r="I88" i="3"/>
  <c r="F88" i="3"/>
  <c r="E79" i="3"/>
  <c r="E78" i="3" s="1"/>
  <c r="F79" i="3"/>
  <c r="F78" i="3" s="1"/>
  <c r="G87" i="3" l="1"/>
  <c r="G86" i="3" s="1"/>
  <c r="F87" i="3"/>
  <c r="F86" i="3" s="1"/>
  <c r="I87" i="3"/>
  <c r="I86" i="3" s="1"/>
  <c r="G47" i="3"/>
  <c r="H87" i="3"/>
  <c r="H86" i="3" s="1"/>
  <c r="G98" i="3"/>
  <c r="H75" i="13"/>
  <c r="J48" i="13" l="1"/>
  <c r="J43" i="13"/>
  <c r="I72" i="13"/>
  <c r="I71" i="13" s="1"/>
  <c r="J72" i="13"/>
  <c r="J71" i="13" s="1"/>
  <c r="H72" i="13"/>
  <c r="H71" i="13" s="1"/>
  <c r="H40" i="13"/>
  <c r="H36" i="13" l="1"/>
  <c r="G20" i="13" l="1"/>
  <c r="G19" i="13" s="1"/>
  <c r="G10" i="13" s="1"/>
  <c r="H20" i="13"/>
  <c r="H19" i="13" s="1"/>
  <c r="H10" i="13" s="1"/>
  <c r="I20" i="13"/>
  <c r="I19" i="13" s="1"/>
  <c r="I10" i="13" s="1"/>
  <c r="J20" i="13"/>
  <c r="J19" i="13" s="1"/>
  <c r="J10" i="13" s="1"/>
  <c r="F23" i="13"/>
  <c r="F22" i="13" s="1"/>
  <c r="F20" i="13"/>
  <c r="F19" i="13" s="1"/>
  <c r="F10" i="13" s="1"/>
  <c r="G75" i="13"/>
  <c r="G74" i="13" s="1"/>
  <c r="G70" i="13" s="1"/>
  <c r="H74" i="13"/>
  <c r="H70" i="13" s="1"/>
  <c r="I75" i="13"/>
  <c r="I74" i="13" s="1"/>
  <c r="I70" i="13" s="1"/>
  <c r="J75" i="13"/>
  <c r="J74" i="13" s="1"/>
  <c r="J70" i="13" s="1"/>
  <c r="H67" i="13"/>
  <c r="G68" i="13"/>
  <c r="G67" i="13" s="1"/>
  <c r="H68" i="13"/>
  <c r="I68" i="13"/>
  <c r="I67" i="13" s="1"/>
  <c r="J68" i="13"/>
  <c r="J67" i="13" s="1"/>
  <c r="G63" i="13"/>
  <c r="H63" i="13"/>
  <c r="I63" i="13"/>
  <c r="J63" i="13"/>
  <c r="G54" i="13"/>
  <c r="H54" i="13"/>
  <c r="I54" i="13"/>
  <c r="J54" i="13"/>
  <c r="G48" i="13"/>
  <c r="H48" i="13"/>
  <c r="I48" i="13"/>
  <c r="G43" i="13"/>
  <c r="H43" i="13"/>
  <c r="I43" i="13"/>
  <c r="G40" i="13"/>
  <c r="I40" i="13"/>
  <c r="J40" i="13"/>
  <c r="G38" i="13"/>
  <c r="H38" i="13"/>
  <c r="H35" i="13" s="1"/>
  <c r="I38" i="13"/>
  <c r="J38" i="13"/>
  <c r="G36" i="13"/>
  <c r="I36" i="13"/>
  <c r="J36" i="13"/>
  <c r="F75" i="13"/>
  <c r="F74" i="13" s="1"/>
  <c r="F70" i="13" s="1"/>
  <c r="F68" i="13"/>
  <c r="F67" i="13" s="1"/>
  <c r="F63" i="13"/>
  <c r="F54" i="13"/>
  <c r="F48" i="13"/>
  <c r="F43" i="13"/>
  <c r="F40" i="13"/>
  <c r="F38" i="13"/>
  <c r="F36" i="13"/>
  <c r="J35" i="13" l="1"/>
  <c r="G42" i="13"/>
  <c r="I35" i="13"/>
  <c r="H42" i="13"/>
  <c r="H34" i="13" s="1"/>
  <c r="I42" i="13"/>
  <c r="I34" i="13" s="1"/>
  <c r="F42" i="13"/>
  <c r="F35" i="13"/>
  <c r="J42" i="13"/>
  <c r="J34" i="13" s="1"/>
  <c r="G35" i="13"/>
  <c r="H79" i="3"/>
  <c r="I79" i="3"/>
  <c r="F34" i="13" l="1"/>
  <c r="F33" i="13" s="1"/>
  <c r="H33" i="13"/>
  <c r="I33" i="13"/>
  <c r="J33" i="13"/>
  <c r="G34" i="13"/>
  <c r="G33" i="13" s="1"/>
  <c r="I8" i="1" l="1"/>
  <c r="H8" i="1"/>
  <c r="G8" i="1"/>
  <c r="F11" i="1" l="1"/>
  <c r="I59" i="3" l="1"/>
  <c r="I68" i="3"/>
  <c r="I53" i="3"/>
  <c r="I48" i="3"/>
  <c r="G73" i="3"/>
  <c r="G72" i="3" s="1"/>
  <c r="G39" i="3" s="1"/>
  <c r="G38" i="3" s="1"/>
  <c r="H45" i="3"/>
  <c r="I47" i="3" l="1"/>
  <c r="I45" i="3"/>
  <c r="I40" i="3" s="1"/>
  <c r="G45" i="3" l="1"/>
  <c r="H73" i="3"/>
  <c r="H72" i="3" s="1"/>
  <c r="I73" i="3"/>
  <c r="I72" i="3" s="1"/>
  <c r="I78" i="3"/>
  <c r="H78" i="3"/>
  <c r="H68" i="3"/>
  <c r="H59" i="3"/>
  <c r="H53" i="3"/>
  <c r="H48" i="3"/>
  <c r="H40" i="3"/>
  <c r="E73" i="3"/>
  <c r="E59" i="3"/>
  <c r="E53" i="3"/>
  <c r="E48" i="3"/>
  <c r="E45" i="3"/>
  <c r="E43" i="3"/>
  <c r="E41" i="3"/>
  <c r="I39" i="3" l="1"/>
  <c r="I38" i="3" s="1"/>
  <c r="E40" i="3"/>
  <c r="H47" i="3"/>
  <c r="H39" i="3" l="1"/>
  <c r="H38" i="3" s="1"/>
  <c r="F59" i="3"/>
  <c r="F53" i="3"/>
  <c r="F48" i="3"/>
  <c r="J11" i="1" l="1"/>
  <c r="F43" i="3"/>
  <c r="F45" i="3"/>
  <c r="F40" i="3" l="1"/>
  <c r="H26" i="1"/>
  <c r="H28" i="1" s="1"/>
  <c r="I26" i="1" s="1"/>
  <c r="I28" i="1" s="1"/>
  <c r="H14" i="7" l="1"/>
  <c r="H6" i="7" s="1"/>
  <c r="I14" i="7"/>
  <c r="I7" i="7" s="1"/>
  <c r="I6" i="7" s="1"/>
  <c r="F14" i="7"/>
  <c r="F7" i="7" s="1"/>
  <c r="J8" i="1" l="1"/>
  <c r="G14" i="7"/>
  <c r="E14" i="7"/>
  <c r="I11" i="1" l="1"/>
  <c r="I14" i="1" s="1"/>
  <c r="E13" i="3"/>
  <c r="E12" i="3" s="1"/>
  <c r="E11" i="3" s="1"/>
  <c r="E10" i="3" s="1"/>
  <c r="J28" i="1" l="1"/>
  <c r="F8" i="1"/>
  <c r="F14" i="1" s="1"/>
  <c r="E11" i="5" l="1"/>
  <c r="E10" i="5" s="1"/>
  <c r="F11" i="5"/>
  <c r="F10" i="5" s="1"/>
  <c r="F68" i="3" l="1"/>
  <c r="F47" i="3" s="1"/>
  <c r="E68" i="3"/>
  <c r="E47" i="3" s="1"/>
  <c r="F72" i="3" l="1"/>
  <c r="F39" i="3" s="1"/>
  <c r="F38" i="3" s="1"/>
  <c r="E72" i="3"/>
  <c r="E39" i="3" s="1"/>
  <c r="E38" i="3" l="1"/>
  <c r="B11" i="5"/>
  <c r="B10" i="5" s="1"/>
  <c r="E6" i="7" l="1"/>
  <c r="C11" i="5"/>
  <c r="C10" i="5" s="1"/>
  <c r="G11" i="1"/>
  <c r="G14" i="1" s="1"/>
  <c r="F6" i="7"/>
  <c r="F13" i="3"/>
  <c r="F12" i="3" s="1"/>
  <c r="F11" i="3" s="1"/>
  <c r="F10" i="3" s="1"/>
  <c r="H11" i="1" l="1"/>
  <c r="H14" i="1" s="1"/>
  <c r="D11" i="5"/>
  <c r="D10" i="5" s="1"/>
  <c r="G6" i="7" l="1"/>
</calcChain>
</file>

<file path=xl/sharedStrings.xml><?xml version="1.0" encoding="utf-8"?>
<sst xmlns="http://schemas.openxmlformats.org/spreadsheetml/2006/main" count="328" uniqueCount="148">
  <si>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</si>
  <si>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</si>
  <si>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</si>
  <si>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</si>
  <si>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</si>
  <si>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</si>
  <si>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</si>
  <si>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</si>
  <si>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</si>
  <si>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</si>
  <si>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</si>
  <si>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</si>
  <si>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</si>
  <si>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</si>
  <si>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</si>
  <si>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</si>
  <si>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</si>
  <si>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</si>
  <si>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</si>
  <si>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</si>
  <si>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</si>
  <si>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</si>
  <si>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</si>
  <si>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</si>
  <si>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</si>
  <si>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</si>
  <si>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</si>
  <si>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Prihodi iz nadležnog proračuna i od HZZO-a temeljem ugovornih obveza</t>
  </si>
  <si>
    <t>Rashodi za nabavu proizvedene dugotrajne imovine</t>
  </si>
  <si>
    <t>Naziv</t>
  </si>
  <si>
    <t>Podskupina</t>
  </si>
  <si>
    <t>Odjeljak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</si>
  <si>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</si>
  <si>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</si>
  <si>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</si>
  <si>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</si>
  <si>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</si>
  <si>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</si>
  <si>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</si>
  <si>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</si>
  <si>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</si>
  <si>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</si>
  <si>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</si>
  <si>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</si>
  <si>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</si>
  <si>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</si>
  <si>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</si>
  <si>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</si>
  <si>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</si>
  <si>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</si>
  <si>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</si>
  <si>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</si>
  <si>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</si>
  <si>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</si>
  <si>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</si>
  <si>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</si>
  <si>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</si>
  <si>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</si>
  <si>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</si>
  <si>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</si>
  <si>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</si>
  <si>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</si>
  <si>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Zatezne kamate</t>
  </si>
  <si>
    <t>Postrojenja i oprema</t>
  </si>
  <si>
    <t>Uredska oprema i namještaj</t>
  </si>
  <si>
    <t>Oprema za održavanje i zaštitu</t>
  </si>
  <si>
    <t>Instrumenti, uređaji i strojevi</t>
  </si>
  <si>
    <t>Sportska i glazbena oprema</t>
  </si>
  <si>
    <t>Financijski rashodi</t>
  </si>
  <si>
    <t>Prihodi od prodaje proizvoda i robe te pruženih usluga, prihodi od donacija te povrati po protestiranim jamstvima</t>
  </si>
  <si>
    <t>Prihodi od pruženih usluga</t>
  </si>
  <si>
    <t>Prihodi iz nadležnog proračuna za financiranje redovne djelatnosti korisnika proračuna</t>
  </si>
  <si>
    <t>Aktivnost A102601</t>
  </si>
  <si>
    <t>Održavanje i izgradnja sportskih objekata</t>
  </si>
  <si>
    <t>Izvor financiranja 11</t>
  </si>
  <si>
    <t>PROGRAM 1026</t>
  </si>
  <si>
    <t>01 Rekreacija, kultura i religija</t>
  </si>
  <si>
    <t>081 Službe rekreacije i sporta</t>
  </si>
  <si>
    <t>FINANCIJSKI PLAN JAVNE USTANOVE ŠPORTSKI OBJEKTI ŠIBENIK ZA 2024. I PROJEKCIJA ZA 2025. I 2026. GODINU</t>
  </si>
  <si>
    <t>Projekcija 
za 2026.</t>
  </si>
  <si>
    <t>Prihodi iz nadležnog proračuna za financiranje nabave nefinancijske imovine</t>
  </si>
  <si>
    <t>Izvor financiranja 31</t>
  </si>
  <si>
    <t>EUR</t>
  </si>
  <si>
    <t xml:space="preserve">PRIHODI UKUPNO </t>
  </si>
  <si>
    <t xml:space="preserve">RASHODI UKUPNO </t>
  </si>
  <si>
    <t xml:space="preserve">RAZLIKA - VIŠAK / MANJAK </t>
  </si>
  <si>
    <t>Izvršenje 2023.</t>
  </si>
  <si>
    <t>Plan 2024.</t>
  </si>
  <si>
    <t>Plan za 2025.</t>
  </si>
  <si>
    <t>Projekcija 
za 2027.</t>
  </si>
  <si>
    <t>FINANCIJSKI PLAN JAVNE USTANOVE ŠPORTSKI OBJEKTI ŠIBENIK ZA 2025. I PROJEKCIJA ZA 2026. I 2027. GODINU</t>
  </si>
  <si>
    <t>FINANCIJSKI PLAN 
JAVNE USTANOVA "ŠPORTSKI OBJEKTI ŠIBENIK" ZA 2025. I PROJEKCIJA ZA 2026. I 2027. GODINU</t>
  </si>
  <si>
    <t>FINANCIJSKI PLAN JAVNE USTANOVE ŠPORTSKI OBJEKTI ŠIBENIK
ZA 2025. I PROJEKCIJA ZA 2026. I 2027. GODINU</t>
  </si>
  <si>
    <r>
      <t xml:space="preserve">FINANCIJSKI PLAN </t>
    </r>
    <r>
      <rPr>
        <b/>
        <sz val="12"/>
        <color rgb="FF000000"/>
        <rFont val="Arial"/>
        <family val="2"/>
        <charset val="238"/>
      </rPr>
      <t>JAVNE USTANOVE ŠPORTSKI OBJEKTI ŠIBENIK</t>
    </r>
    <r>
      <rPr>
        <b/>
        <sz val="12"/>
        <color indexed="8"/>
        <rFont val="Arial"/>
        <family val="2"/>
        <charset val="238"/>
      </rPr>
      <t xml:space="preserve"> 
ZA 2025. I PROJEKCIJA ZA 2026. I 2027. GODINU</t>
    </r>
  </si>
  <si>
    <t xml:space="preserve">6 PRIHODI POSLOVANJA </t>
  </si>
  <si>
    <t>7 PRIHODI OD NEFINANCIJSKE IMOVINE</t>
  </si>
  <si>
    <t xml:space="preserve">3 RASHODI  POSLOVANJA </t>
  </si>
  <si>
    <t>4 RASHODI ZA NABAVU NEFINANCIJSKE IMOVINE</t>
  </si>
  <si>
    <t>8 PRIMICI OD FINANCIJSKE IMOVINE I ZADUŽIVANJA</t>
  </si>
  <si>
    <t>5 IZDACI ZA FINANCIJSKU IMOVINU I OTPLATE ZAJMOVA</t>
  </si>
  <si>
    <t>VIŠAK/MANJAK + NETO FINANCIRANJE</t>
  </si>
  <si>
    <t xml:space="preserve">C) PRENESENI VIŠAK ILI PRENESENI MANJAK </t>
  </si>
  <si>
    <t>PRIJENOS VIŠKA / MANJKA IZ PRETHODNE(IH) GODINE***</t>
  </si>
  <si>
    <t>PRIJENOS VIŠKA / MANJKA U SLJEDEĆE RAZDOBLJE</t>
  </si>
  <si>
    <t>VIŠAK / MANJAK + NETO FINANCIRANJE + PRIJENOS VIŠKA/MANJKA PRETHODNE(IH) GODINE - PRIJENOS VIŠKA/MANJKA U SLJEDEĆE RAZDOBLJE</t>
  </si>
  <si>
    <t xml:space="preserve">D) VIŠEGODIŠNJI PLAN URAVNOTEŽENJA </t>
  </si>
  <si>
    <t>PRIJENOS VIŠKA / MANJKA IZ PRETHODNE(IH) GODINE</t>
  </si>
  <si>
    <t>VIŠAK / MANJAK TEKUĆE GODINE</t>
  </si>
  <si>
    <t>RASHODI UKUPNO</t>
  </si>
  <si>
    <t>B. RAČUN FINANCIRANJA PREMA IZVORIMA FINANCIRANJA</t>
  </si>
  <si>
    <t>Brojčana oznaka i naziv</t>
  </si>
  <si>
    <t>PRIMICI UKUPNO</t>
  </si>
  <si>
    <t>8 Namjenski primici od zaduživanja</t>
  </si>
  <si>
    <t xml:space="preserve">  81 Namjenski primici od zaduživanja</t>
  </si>
  <si>
    <t>IZDACI UKUPNO</t>
  </si>
  <si>
    <t>1 Opći prihodi i primici</t>
  </si>
  <si>
    <t xml:space="preserve">  11 Opći prihodi i primici</t>
  </si>
  <si>
    <t>3 Vlastiti prihodi</t>
  </si>
  <si>
    <t xml:space="preserve">  31 Vlastiti prihodi</t>
  </si>
  <si>
    <t>FINANCIJSKI PLAN JAVNE USTANOVE ŠPORTSKI OBJEKTI ŠIBENIK  
ZA 2025. I PROJEKCIJA ZA 2026. I 2027. GODINU</t>
  </si>
  <si>
    <t>Komunikacijska oprema</t>
  </si>
  <si>
    <t>PRIHODI POSLOVANJA PREMA EKONOMSKOJ KLASIFIKACIJI</t>
  </si>
  <si>
    <t>RASHODI POSLOVANJA PREMA EKONOMSKOJ KLASIFIKACIJI</t>
  </si>
  <si>
    <t>Medicinska i laboratorijska oprema</t>
  </si>
  <si>
    <t>Rashodi za nabavu neproizvedene dugotrajne imovine</t>
  </si>
  <si>
    <t>Nematerijalna imovina</t>
  </si>
  <si>
    <t>Ostala prava</t>
  </si>
  <si>
    <t>Izvor: 11 Opći prihodi i primici</t>
  </si>
  <si>
    <t>Izvor: 31 Vlastiti prihodi</t>
  </si>
  <si>
    <t>Izvor: 56 Sredstva Europske unije</t>
  </si>
  <si>
    <t>A. RAČUN PRIHODA I RASHODA</t>
  </si>
  <si>
    <t>PRIHODI POSLOVANJA PREMA IZVORIMA FINANCIRANJA</t>
  </si>
  <si>
    <t>RASHODI POSLOVANJA PREMA IZVORIMA FINANCIRANJA</t>
  </si>
  <si>
    <t>PRIHODI UKUPNO</t>
  </si>
  <si>
    <t>Pomoći iz inozemstva i od subjekata unutar općeg proračuna</t>
  </si>
  <si>
    <t>Pomoći iz državnog proračuna temeljem prijenosa EU sredstava</t>
  </si>
  <si>
    <t>Kapitalne pomoći iz državnog proračuna temeljem prijenosa EU sredstava</t>
  </si>
  <si>
    <t>Pomoći od izvanproračunskih korisnika</t>
  </si>
  <si>
    <t>Tekuće pomoći od izvanproračunskih korisnika</t>
  </si>
  <si>
    <t>Prihodi od imovine</t>
  </si>
  <si>
    <t>Prihodi od financijske imovine</t>
  </si>
  <si>
    <t>Prihodi od zateznih kamata</t>
  </si>
  <si>
    <t>Izvor: 53 Ostale pomoći</t>
  </si>
  <si>
    <t>B) SAŽETAK RAČUNA FINANCIRANJA</t>
  </si>
  <si>
    <t>Manjak prihoda</t>
  </si>
  <si>
    <t>Višak prihoda</t>
  </si>
  <si>
    <t>Izvor financiranja 56</t>
  </si>
  <si>
    <t>Sredstva Europske unije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</si>
</sst>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NumberFormat="1" applyFont="1" applyFill="1" applyBorder="1" applyAlignment="1" applyProtection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 applyProtection="1">
      <alignment horizontal="right" wrapText="1"/>
    </xf>
    <xf numFmtId="3" fontId="5" fillId="0" borderId="3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 applyProtection="1">
      <alignment horizontal="right" wrapText="1"/>
    </xf>
    <xf numFmtId="3" fontId="5" fillId="4" borderId="1" xfId="0" quotePrefix="1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 applyProtection="1">
      <alignment horizontal="right" wrapText="1"/>
    </xf>
    <xf numFmtId="3" fontId="5" fillId="3" borderId="1" xfId="0" quotePrefix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right" vertical="center" wrapText="1"/>
    </xf>
    <xf numFmtId="164" fontId="13" fillId="2" borderId="3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164" fontId="15" fillId="2" borderId="3" xfId="0" applyNumberFormat="1" applyFont="1" applyFill="1" applyBorder="1" applyAlignment="1">
      <alignment horizontal="right"/>
    </xf>
    <xf numFmtId="3" fontId="15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0" fontId="6" fillId="2" borderId="3" xfId="0" quotePrefix="1" applyFont="1" applyFill="1" applyBorder="1" applyAlignment="1">
      <alignment horizontal="right" vertical="center"/>
    </xf>
    <xf numFmtId="0" fontId="13" fillId="0" borderId="3" xfId="0" applyFont="1" applyBorder="1"/>
    <xf numFmtId="3" fontId="13" fillId="0" borderId="3" xfId="0" applyNumberFormat="1" applyFont="1" applyBorder="1"/>
    <xf numFmtId="0" fontId="15" fillId="0" borderId="3" xfId="0" applyFont="1" applyBorder="1"/>
    <xf numFmtId="3" fontId="15" fillId="0" borderId="3" xfId="0" applyNumberFormat="1" applyFont="1" applyBorder="1"/>
    <xf numFmtId="3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wrapText="1"/>
    </xf>
    <xf numFmtId="0" fontId="8" fillId="2" borderId="3" xfId="0" quotePrefix="1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3" xfId="0" applyNumberFormat="1" applyFont="1" applyFill="1" applyBorder="1" applyAlignment="1" applyProtection="1">
      <alignment horizontal="left" vertical="center"/>
    </xf>
    <xf numFmtId="4" fontId="13" fillId="2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8" fillId="2" borderId="3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right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4" fontId="16" fillId="2" borderId="4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3" fontId="16" fillId="2" borderId="4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3" fontId="17" fillId="2" borderId="4" xfId="0" applyNumberFormat="1" applyFont="1" applyFill="1" applyBorder="1" applyAlignment="1">
      <alignment horizontal="right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4" fontId="0" fillId="0" borderId="3" xfId="0" applyNumberFormat="1" applyFont="1" applyBorder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0" fillId="0" borderId="3" xfId="0" applyNumberFormat="1" applyBorder="1"/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/>
    <xf numFmtId="0" fontId="1" fillId="0" borderId="3" xfId="0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/>
    <xf numFmtId="0" fontId="8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8" fillId="2" borderId="0" xfId="0" quotePrefix="1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4" fontId="5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4" fillId="0" borderId="3" xfId="0" applyFont="1" applyBorder="1"/>
    <xf numFmtId="0" fontId="18" fillId="0" borderId="3" xfId="0" applyFont="1" applyBorder="1"/>
    <xf numFmtId="0" fontId="14" fillId="0" borderId="3" xfId="0" applyFont="1" applyBorder="1" applyAlignment="1">
      <alignment wrapText="1"/>
    </xf>
    <xf numFmtId="4" fontId="18" fillId="0" borderId="3" xfId="0" applyNumberFormat="1" applyFont="1" applyBorder="1"/>
    <xf numFmtId="4" fontId="14" fillId="0" borderId="3" xfId="0" applyNumberFormat="1" applyFont="1" applyBorder="1"/>
    <xf numFmtId="3" fontId="14" fillId="0" borderId="3" xfId="0" applyNumberFormat="1" applyFont="1" applyBorder="1"/>
    <xf numFmtId="3" fontId="18" fillId="0" borderId="3" xfId="0" applyNumberFormat="1" applyFont="1" applyBorder="1"/>
    <xf numFmtId="0" fontId="17" fillId="2" borderId="4" xfId="0" applyNumberFormat="1" applyFont="1" applyFill="1" applyBorder="1" applyAlignment="1" applyProtection="1">
      <alignment horizontal="left" vertical="center" wrapText="1"/>
    </xf>
    <xf numFmtId="3" fontId="17" fillId="2" borderId="3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workbookViewId="0">
      <selection activeCell="S30" sqref="S30"/>
    </sheetView>
  </sheetViews>
  <sheetFormatPr defaultRowHeight="15" x14ac:dyDescent="0.25"/>
  <cols>
    <col min="5" max="5" width="25.28515625" customWidth="1"/>
    <col min="6" max="6" width="15.85546875" bestFit="1" customWidth="1"/>
    <col min="7" max="7" width="11.7109375" bestFit="1" customWidth="1"/>
    <col min="8" max="8" width="13.140625" bestFit="1" customWidth="1"/>
    <col min="9" max="10" width="10.140625" bestFit="1" customWidth="1"/>
  </cols>
  <sheetData>
    <row r="1" spans="1:10" ht="34.5" customHeight="1" x14ac:dyDescent="0.25">
      <c r="A1" s="153" t="s">
        <v>78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53" t="s">
        <v>18</v>
      </c>
      <c r="B3" s="153"/>
      <c r="C3" s="153"/>
      <c r="D3" s="153"/>
      <c r="E3" s="153"/>
      <c r="F3" s="153"/>
      <c r="G3" s="153"/>
      <c r="H3" s="153"/>
      <c r="I3" s="154"/>
      <c r="J3" s="154"/>
    </row>
    <row r="4" spans="1:10" ht="9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ht="18" customHeight="1" x14ac:dyDescent="0.25">
      <c r="A5" s="166" t="s">
        <v>26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6.5" customHeight="1" x14ac:dyDescent="0.25">
      <c r="A6" s="110"/>
      <c r="B6" s="111"/>
      <c r="C6" s="111"/>
      <c r="D6" s="111"/>
      <c r="E6" s="112"/>
      <c r="F6" s="113"/>
      <c r="G6" s="113"/>
      <c r="H6" s="114"/>
      <c r="I6" s="113"/>
      <c r="J6" s="33" t="s">
        <v>82</v>
      </c>
    </row>
    <row r="7" spans="1:10" ht="25.5" x14ac:dyDescent="0.25">
      <c r="A7" s="21"/>
      <c r="B7" s="22"/>
      <c r="C7" s="22"/>
      <c r="D7" s="23"/>
      <c r="E7" s="24"/>
      <c r="F7" s="1" t="s">
        <v>86</v>
      </c>
      <c r="G7" s="1" t="s">
        <v>87</v>
      </c>
      <c r="H7" s="1" t="s">
        <v>88</v>
      </c>
      <c r="I7" s="1" t="s">
        <v>79</v>
      </c>
      <c r="J7" s="1" t="s">
        <v>89</v>
      </c>
    </row>
    <row r="8" spans="1:10" ht="15" customHeight="1" x14ac:dyDescent="0.25">
      <c r="A8" s="157" t="s">
        <v>83</v>
      </c>
      <c r="B8" s="158"/>
      <c r="C8" s="158"/>
      <c r="D8" s="158"/>
      <c r="E8" s="159"/>
      <c r="F8" s="58">
        <f>F9</f>
        <v>1268215</v>
      </c>
      <c r="G8" s="25">
        <f>G9</f>
        <v>1774239</v>
      </c>
      <c r="H8" s="25">
        <f>H9</f>
        <v>2482016</v>
      </c>
      <c r="I8" s="25">
        <f>I9</f>
        <v>1927900</v>
      </c>
      <c r="J8" s="25">
        <f>J9</f>
        <v>1975900</v>
      </c>
    </row>
    <row r="9" spans="1:10" ht="15" customHeight="1" x14ac:dyDescent="0.25">
      <c r="A9" s="155" t="s">
        <v>94</v>
      </c>
      <c r="B9" s="142"/>
      <c r="C9" s="142"/>
      <c r="D9" s="142"/>
      <c r="E9" s="156"/>
      <c r="F9" s="59">
        <v>1268215</v>
      </c>
      <c r="G9" s="26">
        <v>1774239</v>
      </c>
      <c r="H9" s="26">
        <v>2482016</v>
      </c>
      <c r="I9" s="26">
        <v>1927900</v>
      </c>
      <c r="J9" s="26">
        <v>1975900</v>
      </c>
    </row>
    <row r="10" spans="1:10" ht="15" customHeight="1" x14ac:dyDescent="0.25">
      <c r="A10" s="155" t="s">
        <v>95</v>
      </c>
      <c r="B10" s="163"/>
      <c r="C10" s="163"/>
      <c r="D10" s="163"/>
      <c r="E10" s="164"/>
      <c r="F10" s="59"/>
      <c r="G10" s="26"/>
      <c r="H10" s="26"/>
      <c r="I10" s="26"/>
      <c r="J10" s="26"/>
    </row>
    <row r="11" spans="1:10" x14ac:dyDescent="0.25">
      <c r="A11" s="34" t="s">
        <v>84</v>
      </c>
      <c r="B11" s="97"/>
      <c r="C11" s="97"/>
      <c r="D11" s="97"/>
      <c r="E11" s="97"/>
      <c r="F11" s="58">
        <f>F12+F13</f>
        <v>1312935</v>
      </c>
      <c r="G11" s="25">
        <f>G12+G13</f>
        <v>1653150</v>
      </c>
      <c r="H11" s="25">
        <f>H12+H13</f>
        <v>2432016</v>
      </c>
      <c r="I11" s="25">
        <f>I12+I13</f>
        <v>1867900</v>
      </c>
      <c r="J11" s="25">
        <f>J12+J13</f>
        <v>1975900</v>
      </c>
    </row>
    <row r="12" spans="1:10" ht="15" customHeight="1" x14ac:dyDescent="0.25">
      <c r="A12" s="141" t="s">
        <v>96</v>
      </c>
      <c r="B12" s="161"/>
      <c r="C12" s="161"/>
      <c r="D12" s="161"/>
      <c r="E12" s="162"/>
      <c r="F12" s="59">
        <v>1230718</v>
      </c>
      <c r="G12" s="26">
        <v>1564650</v>
      </c>
      <c r="H12" s="26">
        <v>1629900</v>
      </c>
      <c r="I12" s="26">
        <v>1575400</v>
      </c>
      <c r="J12" s="27">
        <v>1583400</v>
      </c>
    </row>
    <row r="13" spans="1:10" x14ac:dyDescent="0.25">
      <c r="A13" s="160" t="s">
        <v>97</v>
      </c>
      <c r="B13" s="156"/>
      <c r="C13" s="156"/>
      <c r="D13" s="156"/>
      <c r="E13" s="156"/>
      <c r="F13" s="60">
        <v>82217</v>
      </c>
      <c r="G13" s="28">
        <v>88500</v>
      </c>
      <c r="H13" s="28">
        <v>802116</v>
      </c>
      <c r="I13" s="28">
        <v>292500</v>
      </c>
      <c r="J13" s="27">
        <v>392500</v>
      </c>
    </row>
    <row r="14" spans="1:10" ht="18" customHeight="1" x14ac:dyDescent="0.25">
      <c r="A14" s="165" t="s">
        <v>85</v>
      </c>
      <c r="B14" s="158"/>
      <c r="C14" s="158"/>
      <c r="D14" s="158"/>
      <c r="E14" s="158"/>
      <c r="F14" s="58">
        <f>F8-F11</f>
        <v>-44720</v>
      </c>
      <c r="G14" s="25">
        <f>G8-G11</f>
        <v>121089</v>
      </c>
      <c r="H14" s="25">
        <f>H8-H11</f>
        <v>50000</v>
      </c>
      <c r="I14" s="25">
        <f>I8-I11</f>
        <v>60000</v>
      </c>
      <c r="J14" s="25"/>
    </row>
    <row r="15" spans="1:10" s="99" customFormat="1" ht="18" customHeight="1" x14ac:dyDescent="0.25">
      <c r="A15" s="120"/>
      <c r="B15" s="121"/>
      <c r="C15" s="121"/>
      <c r="D15" s="121"/>
      <c r="E15" s="121"/>
      <c r="F15" s="122"/>
      <c r="G15" s="123"/>
      <c r="H15" s="123"/>
      <c r="I15" s="123"/>
      <c r="J15" s="123"/>
    </row>
    <row r="16" spans="1:10" ht="9" customHeight="1" x14ac:dyDescent="0.25">
      <c r="A16" s="168" t="s">
        <v>143</v>
      </c>
      <c r="B16" s="167"/>
      <c r="C16" s="167"/>
      <c r="D16" s="167"/>
      <c r="E16" s="167"/>
      <c r="F16" s="167"/>
      <c r="G16" s="167"/>
      <c r="H16" s="167"/>
      <c r="I16" s="167"/>
      <c r="J16" s="167"/>
    </row>
    <row r="17" spans="1:10" x14ac:dyDescent="0.25">
      <c r="A17" s="115"/>
      <c r="B17" s="116"/>
      <c r="C17" s="116"/>
      <c r="D17" s="116"/>
      <c r="E17" s="116"/>
      <c r="F17" s="116"/>
      <c r="G17" s="116"/>
      <c r="H17" s="16"/>
      <c r="I17" s="16"/>
      <c r="J17" s="16"/>
    </row>
    <row r="18" spans="1:10" ht="25.5" x14ac:dyDescent="0.25">
      <c r="A18" s="21"/>
      <c r="B18" s="22"/>
      <c r="C18" s="22"/>
      <c r="D18" s="23"/>
      <c r="E18" s="24"/>
      <c r="F18" s="1" t="s">
        <v>86</v>
      </c>
      <c r="G18" s="1" t="s">
        <v>87</v>
      </c>
      <c r="H18" s="1" t="s">
        <v>88</v>
      </c>
      <c r="I18" s="1" t="s">
        <v>79</v>
      </c>
      <c r="J18" s="1" t="s">
        <v>89</v>
      </c>
    </row>
    <row r="19" spans="1:10" ht="15.75" customHeight="1" x14ac:dyDescent="0.25">
      <c r="A19" s="155" t="s">
        <v>98</v>
      </c>
      <c r="B19" s="163"/>
      <c r="C19" s="163"/>
      <c r="D19" s="163"/>
      <c r="E19" s="164"/>
      <c r="F19" s="28"/>
      <c r="G19" s="28"/>
      <c r="H19" s="28"/>
      <c r="I19" s="28"/>
      <c r="J19" s="28"/>
    </row>
    <row r="20" spans="1:10" x14ac:dyDescent="0.25">
      <c r="A20" s="155" t="s">
        <v>99</v>
      </c>
      <c r="B20" s="142"/>
      <c r="C20" s="142"/>
      <c r="D20" s="142"/>
      <c r="E20" s="142"/>
      <c r="F20" s="28"/>
      <c r="G20" s="28"/>
      <c r="H20" s="28"/>
      <c r="I20" s="28"/>
      <c r="J20" s="28"/>
    </row>
    <row r="21" spans="1:10" x14ac:dyDescent="0.25">
      <c r="A21" s="165" t="s">
        <v>100</v>
      </c>
      <c r="B21" s="158"/>
      <c r="C21" s="158"/>
      <c r="D21" s="158"/>
      <c r="E21" s="158"/>
      <c r="F21" s="25">
        <f>F14</f>
        <v>-44720</v>
      </c>
      <c r="G21" s="25">
        <f t="shared" ref="G21:J21" si="0">G14</f>
        <v>121089</v>
      </c>
      <c r="H21" s="25">
        <f t="shared" si="0"/>
        <v>50000</v>
      </c>
      <c r="I21" s="25">
        <f t="shared" si="0"/>
        <v>60000</v>
      </c>
      <c r="J21" s="25">
        <f t="shared" si="0"/>
        <v>0</v>
      </c>
    </row>
    <row r="22" spans="1:10" x14ac:dyDescent="0.25">
      <c r="A22" s="117"/>
      <c r="B22" s="116"/>
      <c r="C22" s="116"/>
      <c r="D22" s="116"/>
      <c r="E22" s="118"/>
      <c r="F22" s="116"/>
      <c r="G22" s="116"/>
      <c r="H22" s="16"/>
      <c r="I22" s="16"/>
      <c r="J22" s="16"/>
    </row>
    <row r="23" spans="1:10" ht="18" customHeight="1" x14ac:dyDescent="0.25">
      <c r="A23" s="166" t="s">
        <v>101</v>
      </c>
      <c r="B23" s="167"/>
      <c r="C23" s="167"/>
      <c r="D23" s="167"/>
      <c r="E23" s="167"/>
      <c r="F23" s="167"/>
      <c r="G23" s="167"/>
      <c r="H23" s="167"/>
      <c r="I23" s="167"/>
      <c r="J23" s="167"/>
    </row>
    <row r="24" spans="1:10" x14ac:dyDescent="0.25">
      <c r="A24" s="117"/>
      <c r="B24" s="116"/>
      <c r="C24" s="116"/>
      <c r="D24" s="116"/>
      <c r="E24" s="116"/>
      <c r="F24" s="116"/>
      <c r="G24" s="116"/>
      <c r="H24" s="16"/>
      <c r="I24" s="16"/>
      <c r="J24" s="16"/>
    </row>
    <row r="25" spans="1:10" ht="25.5" x14ac:dyDescent="0.25">
      <c r="A25" s="21"/>
      <c r="B25" s="22"/>
      <c r="C25" s="22"/>
      <c r="D25" s="23"/>
      <c r="E25" s="24"/>
      <c r="F25" s="1" t="s">
        <v>86</v>
      </c>
      <c r="G25" s="1" t="s">
        <v>87</v>
      </c>
      <c r="H25" s="1" t="s">
        <v>88</v>
      </c>
      <c r="I25" s="1" t="s">
        <v>79</v>
      </c>
      <c r="J25" s="1" t="s">
        <v>89</v>
      </c>
    </row>
    <row r="26" spans="1:10" x14ac:dyDescent="0.25">
      <c r="A26" s="144" t="s">
        <v>102</v>
      </c>
      <c r="B26" s="145"/>
      <c r="C26" s="145"/>
      <c r="D26" s="145"/>
      <c r="E26" s="146"/>
      <c r="F26" s="30">
        <v>-186368.223</v>
      </c>
      <c r="G26" s="30">
        <v>-231089</v>
      </c>
      <c r="H26" s="30">
        <f>G28</f>
        <v>-110000</v>
      </c>
      <c r="I26" s="30">
        <f>H28</f>
        <v>-60000</v>
      </c>
      <c r="J26" s="31"/>
    </row>
    <row r="27" spans="1:10" x14ac:dyDescent="0.25">
      <c r="A27" s="147" t="s">
        <v>103</v>
      </c>
      <c r="B27" s="148"/>
      <c r="C27" s="148"/>
      <c r="D27" s="148"/>
      <c r="E27" s="149"/>
      <c r="F27" s="32">
        <v>-44720.45</v>
      </c>
      <c r="G27" s="32">
        <v>121089</v>
      </c>
      <c r="H27" s="32">
        <v>50000</v>
      </c>
      <c r="I27" s="32">
        <v>60000</v>
      </c>
      <c r="J27" s="29"/>
    </row>
    <row r="28" spans="1:10" ht="39.75" customHeight="1" x14ac:dyDescent="0.25">
      <c r="A28" s="141" t="s">
        <v>104</v>
      </c>
      <c r="B28" s="142"/>
      <c r="C28" s="142"/>
      <c r="D28" s="142"/>
      <c r="E28" s="142"/>
      <c r="F28" s="28">
        <f>F26+F27</f>
        <v>-231088.67300000001</v>
      </c>
      <c r="G28" s="28">
        <f>G26+G27</f>
        <v>-110000</v>
      </c>
      <c r="H28" s="28">
        <f>H26+H27</f>
        <v>-60000</v>
      </c>
      <c r="I28" s="28">
        <f>I26+I27</f>
        <v>0</v>
      </c>
      <c r="J28" s="28">
        <f>J14+J27</f>
        <v>0</v>
      </c>
    </row>
    <row r="29" spans="1:10" x14ac:dyDescent="0.25">
      <c r="A29" s="119"/>
      <c r="B29" s="119"/>
      <c r="C29" s="119"/>
      <c r="D29" s="119"/>
      <c r="E29" s="119"/>
      <c r="F29" s="119"/>
      <c r="G29" s="119"/>
      <c r="H29" s="119"/>
      <c r="I29" s="119"/>
      <c r="J29" s="119"/>
    </row>
    <row r="30" spans="1:10" x14ac:dyDescent="0.25">
      <c r="A30" s="143" t="s">
        <v>105</v>
      </c>
      <c r="B30" s="143"/>
      <c r="C30" s="143"/>
      <c r="D30" s="143"/>
      <c r="E30" s="143"/>
      <c r="F30" s="143"/>
      <c r="G30" s="143"/>
      <c r="H30" s="143"/>
      <c r="I30" s="143"/>
      <c r="J30" s="143"/>
    </row>
    <row r="31" spans="1:10" x14ac:dyDescent="0.25">
      <c r="A31" s="119"/>
      <c r="B31" s="119"/>
      <c r="C31" s="119"/>
      <c r="D31" s="119"/>
      <c r="E31" s="119"/>
      <c r="F31" s="119"/>
      <c r="G31" s="119"/>
      <c r="H31" s="119"/>
      <c r="I31" s="119"/>
      <c r="J31" s="119"/>
    </row>
    <row r="32" spans="1:10" ht="33" customHeight="1" x14ac:dyDescent="0.25">
      <c r="A32" s="150"/>
      <c r="B32" s="151"/>
      <c r="C32" s="151"/>
      <c r="D32" s="151"/>
      <c r="E32" s="152"/>
      <c r="F32" s="76" t="s">
        <v>86</v>
      </c>
      <c r="G32" s="76" t="s">
        <v>87</v>
      </c>
      <c r="H32" s="76" t="s">
        <v>88</v>
      </c>
      <c r="I32" s="77" t="s">
        <v>79</v>
      </c>
      <c r="J32" s="77" t="s">
        <v>89</v>
      </c>
    </row>
    <row r="33" spans="1:10" x14ac:dyDescent="0.25">
      <c r="A33" s="135" t="s">
        <v>106</v>
      </c>
      <c r="B33" s="136"/>
      <c r="C33" s="136"/>
      <c r="D33" s="136"/>
      <c r="E33" s="137"/>
      <c r="F33" s="43">
        <v>-186368.22</v>
      </c>
      <c r="G33" s="43">
        <v>-231089</v>
      </c>
      <c r="H33" s="43">
        <v>-110000</v>
      </c>
      <c r="I33" s="43">
        <v>-60000</v>
      </c>
      <c r="J33" s="43"/>
    </row>
    <row r="34" spans="1:10" ht="28.5" customHeight="1" x14ac:dyDescent="0.25">
      <c r="A34" s="138" t="s">
        <v>0</v>
      </c>
      <c r="B34" s="139"/>
      <c r="C34" s="139"/>
      <c r="D34" s="139"/>
      <c r="E34" s="140"/>
      <c r="F34" s="43"/>
      <c r="G34" s="43"/>
      <c r="H34" s="43"/>
      <c r="I34" s="43"/>
      <c r="J34" s="43"/>
    </row>
    <row r="35" spans="1:10" x14ac:dyDescent="0.25">
      <c r="A35" s="135" t="s">
        <v>107</v>
      </c>
      <c r="B35" s="136"/>
      <c r="C35" s="136"/>
      <c r="D35" s="136"/>
      <c r="E35" s="137"/>
      <c r="F35" s="43">
        <v>-44720.45</v>
      </c>
      <c r="G35" s="43">
        <v>121089</v>
      </c>
      <c r="H35" s="43">
        <v>50000</v>
      </c>
      <c r="I35" s="43">
        <v>60000</v>
      </c>
      <c r="J35" s="43">
        <v>0</v>
      </c>
    </row>
    <row r="36" spans="1:10" x14ac:dyDescent="0.25">
      <c r="A36" s="135" t="s">
        <v>103</v>
      </c>
      <c r="B36" s="136"/>
      <c r="C36" s="136"/>
      <c r="D36" s="136"/>
      <c r="E36" s="137"/>
      <c r="F36" s="43">
        <f>F33+F35</f>
        <v>-231088.66999999998</v>
      </c>
      <c r="G36" s="43">
        <f t="shared" ref="G36:J36" si="1">G33+G35</f>
        <v>-110000</v>
      </c>
      <c r="H36" s="43">
        <f t="shared" si="1"/>
        <v>-60000</v>
      </c>
      <c r="I36" s="43">
        <f t="shared" si="1"/>
        <v>0</v>
      </c>
      <c r="J36" s="43">
        <f t="shared" si="1"/>
        <v>0</v>
      </c>
    </row>
  </sheetData>
  <mergeCells count="23">
    <mergeCell ref="A35:E35"/>
    <mergeCell ref="A36:E36"/>
    <mergeCell ref="A1:J1"/>
    <mergeCell ref="A3:J3"/>
    <mergeCell ref="A9:E9"/>
    <mergeCell ref="A8:E8"/>
    <mergeCell ref="A13:E13"/>
    <mergeCell ref="A12:E12"/>
    <mergeCell ref="A10:E10"/>
    <mergeCell ref="A19:E19"/>
    <mergeCell ref="A20:E20"/>
    <mergeCell ref="A21:E21"/>
    <mergeCell ref="A5:J5"/>
    <mergeCell ref="A16:J16"/>
    <mergeCell ref="A14:E14"/>
    <mergeCell ref="A23:J23"/>
    <mergeCell ref="A33:E33"/>
    <mergeCell ref="A34:E34"/>
    <mergeCell ref="A28:E28"/>
    <mergeCell ref="A30:J30"/>
    <mergeCell ref="A26:E26"/>
    <mergeCell ref="A27:E27"/>
    <mergeCell ref="A32:E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B90C-0488-461C-9EC3-5532E10100A9}">
  <dimension ref="A1:J81"/>
  <sheetViews>
    <sheetView tabSelected="1" topLeftCell="A5" workbookViewId="0">
      <selection activeCell="U23" sqref="U23"/>
    </sheetView>
  </sheetViews>
  <sheetFormatPr defaultRowHeight="15" x14ac:dyDescent="0.25"/>
  <cols>
    <col min="1" max="1" width="7.42578125" customWidth="1"/>
    <col min="3" max="3" width="7.5703125" customWidth="1"/>
    <col min="4" max="4" width="8.42578125" bestFit="1" customWidth="1"/>
    <col min="5" max="5" width="27.5703125" customWidth="1"/>
    <col min="6" max="6" width="15.140625" customWidth="1"/>
    <col min="7" max="7" width="13.7109375" customWidth="1"/>
    <col min="8" max="9" width="11.7109375" bestFit="1" customWidth="1"/>
    <col min="10" max="10" width="13.42578125" customWidth="1"/>
  </cols>
  <sheetData>
    <row r="1" spans="1:10" ht="15.75" x14ac:dyDescent="0.25">
      <c r="A1" s="169" t="s">
        <v>90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s="89" customForma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25">
      <c r="A3" s="170" t="s">
        <v>18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25">
      <c r="A5" s="170" t="s">
        <v>2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</row>
    <row r="7" spans="1:10" x14ac:dyDescent="0.25">
      <c r="A7" s="170" t="s">
        <v>121</v>
      </c>
      <c r="B7" s="170"/>
      <c r="C7" s="170"/>
      <c r="D7" s="170"/>
      <c r="E7" s="170"/>
      <c r="F7" s="170"/>
      <c r="G7" s="170"/>
      <c r="H7" s="170"/>
      <c r="I7" s="170"/>
      <c r="J7" s="170"/>
    </row>
    <row r="9" spans="1:10" ht="30" x14ac:dyDescent="0.25">
      <c r="A9" s="93" t="s">
        <v>3</v>
      </c>
      <c r="B9" s="93" t="s">
        <v>4</v>
      </c>
      <c r="C9" s="93" t="s">
        <v>30</v>
      </c>
      <c r="D9" s="93" t="s">
        <v>31</v>
      </c>
      <c r="E9" s="93" t="s">
        <v>1</v>
      </c>
      <c r="F9" s="93" t="s">
        <v>86</v>
      </c>
      <c r="G9" s="93" t="s">
        <v>87</v>
      </c>
      <c r="H9" s="93" t="s">
        <v>88</v>
      </c>
      <c r="I9" s="93" t="s">
        <v>79</v>
      </c>
      <c r="J9" s="93" t="s">
        <v>89</v>
      </c>
    </row>
    <row r="10" spans="1:10" x14ac:dyDescent="0.25">
      <c r="A10" s="68">
        <v>6</v>
      </c>
      <c r="B10" s="68"/>
      <c r="C10" s="68"/>
      <c r="D10" s="68"/>
      <c r="E10" s="95" t="s">
        <v>133</v>
      </c>
      <c r="F10" s="94">
        <f>F19+F22+F11</f>
        <v>1268214.69</v>
      </c>
      <c r="G10" s="94">
        <f>G19+G22+G11+G16</f>
        <v>1774238.8800000001</v>
      </c>
      <c r="H10" s="94">
        <f>H19+H22+H11</f>
        <v>2482016</v>
      </c>
      <c r="I10" s="94">
        <f t="shared" ref="I10:J10" si="0">I19+I22+I11</f>
        <v>1927900</v>
      </c>
      <c r="J10" s="94">
        <f t="shared" si="0"/>
        <v>1975900</v>
      </c>
    </row>
    <row r="11" spans="1:10" s="89" customFormat="1" ht="45" x14ac:dyDescent="0.25">
      <c r="A11" s="104"/>
      <c r="B11" s="104">
        <v>63</v>
      </c>
      <c r="C11" s="104"/>
      <c r="D11" s="104"/>
      <c r="E11" s="95" t="s">
        <v>134</v>
      </c>
      <c r="F11" s="94"/>
      <c r="G11" s="94">
        <f>G12+G14</f>
        <v>12992.32</v>
      </c>
      <c r="H11" s="94">
        <f>H14</f>
        <v>334709.83</v>
      </c>
      <c r="I11" s="94"/>
      <c r="J11" s="94"/>
    </row>
    <row r="12" spans="1:10" s="89" customFormat="1" ht="30" x14ac:dyDescent="0.25">
      <c r="A12" s="104"/>
      <c r="B12" s="104"/>
      <c r="C12" s="72">
        <v>634</v>
      </c>
      <c r="D12" s="72"/>
      <c r="E12" s="73" t="s">
        <v>137</v>
      </c>
      <c r="F12" s="74"/>
      <c r="G12" s="74">
        <f>G13</f>
        <v>8987.4</v>
      </c>
      <c r="H12" s="74"/>
      <c r="I12" s="74"/>
      <c r="J12" s="74"/>
    </row>
    <row r="13" spans="1:10" s="89" customFormat="1" ht="30" x14ac:dyDescent="0.25">
      <c r="A13" s="104"/>
      <c r="B13" s="104"/>
      <c r="C13" s="72"/>
      <c r="D13" s="72">
        <v>6341</v>
      </c>
      <c r="E13" s="73" t="s">
        <v>138</v>
      </c>
      <c r="F13" s="74"/>
      <c r="G13" s="74">
        <v>8987.4</v>
      </c>
      <c r="H13" s="74"/>
      <c r="I13" s="74"/>
      <c r="J13" s="74"/>
    </row>
    <row r="14" spans="1:10" s="89" customFormat="1" ht="45" x14ac:dyDescent="0.25">
      <c r="A14" s="68"/>
      <c r="B14" s="68"/>
      <c r="C14" s="72">
        <v>638</v>
      </c>
      <c r="D14" s="72"/>
      <c r="E14" s="73" t="s">
        <v>135</v>
      </c>
      <c r="F14" s="74"/>
      <c r="G14" s="74">
        <f>G15</f>
        <v>4004.92</v>
      </c>
      <c r="H14" s="74">
        <f>H15</f>
        <v>334709.83</v>
      </c>
      <c r="I14" s="74"/>
      <c r="J14" s="74"/>
    </row>
    <row r="15" spans="1:10" s="89" customFormat="1" ht="45" x14ac:dyDescent="0.25">
      <c r="A15" s="68"/>
      <c r="B15" s="68"/>
      <c r="C15" s="68"/>
      <c r="D15" s="68">
        <v>6382</v>
      </c>
      <c r="E15" s="69" t="s">
        <v>136</v>
      </c>
      <c r="F15" s="92"/>
      <c r="G15" s="92">
        <v>4004.92</v>
      </c>
      <c r="H15" s="92">
        <v>334709.83</v>
      </c>
      <c r="I15" s="92"/>
      <c r="J15" s="92"/>
    </row>
    <row r="16" spans="1:10" s="89" customFormat="1" x14ac:dyDescent="0.25">
      <c r="A16" s="68"/>
      <c r="B16" s="104">
        <v>64</v>
      </c>
      <c r="C16" s="104"/>
      <c r="D16" s="104"/>
      <c r="E16" s="95" t="s">
        <v>139</v>
      </c>
      <c r="F16" s="94"/>
      <c r="G16" s="94">
        <f>G17</f>
        <v>1325.14</v>
      </c>
      <c r="H16" s="94"/>
      <c r="I16" s="94"/>
      <c r="J16" s="94"/>
    </row>
    <row r="17" spans="1:10" s="89" customFormat="1" ht="30" x14ac:dyDescent="0.25">
      <c r="A17" s="68"/>
      <c r="B17" s="68"/>
      <c r="C17" s="68">
        <v>641</v>
      </c>
      <c r="D17" s="68"/>
      <c r="E17" s="69" t="s">
        <v>140</v>
      </c>
      <c r="F17" s="92"/>
      <c r="G17" s="92">
        <f>G18</f>
        <v>1325.14</v>
      </c>
      <c r="H17" s="92"/>
      <c r="I17" s="92"/>
      <c r="J17" s="92"/>
    </row>
    <row r="18" spans="1:10" s="89" customFormat="1" x14ac:dyDescent="0.25">
      <c r="A18" s="68"/>
      <c r="B18" s="68"/>
      <c r="C18" s="68"/>
      <c r="D18" s="68">
        <v>6412</v>
      </c>
      <c r="E18" s="69" t="s">
        <v>141</v>
      </c>
      <c r="F18" s="92"/>
      <c r="G18" s="92">
        <v>1325.14</v>
      </c>
      <c r="H18" s="92"/>
      <c r="I18" s="92"/>
      <c r="J18" s="92"/>
    </row>
    <row r="19" spans="1:10" ht="60" x14ac:dyDescent="0.25">
      <c r="A19" s="104"/>
      <c r="B19" s="104">
        <v>66</v>
      </c>
      <c r="C19" s="104"/>
      <c r="D19" s="104"/>
      <c r="E19" s="95" t="s">
        <v>69</v>
      </c>
      <c r="F19" s="94">
        <f>F20</f>
        <v>49771.99</v>
      </c>
      <c r="G19" s="94">
        <f t="shared" ref="G19:J19" si="1">G20</f>
        <v>55000</v>
      </c>
      <c r="H19" s="94">
        <f t="shared" si="1"/>
        <v>50000</v>
      </c>
      <c r="I19" s="94">
        <f t="shared" si="1"/>
        <v>50000</v>
      </c>
      <c r="J19" s="94">
        <f t="shared" si="1"/>
        <v>50000</v>
      </c>
    </row>
    <row r="20" spans="1:10" x14ac:dyDescent="0.25">
      <c r="A20" s="68"/>
      <c r="B20" s="68"/>
      <c r="C20" s="68">
        <v>661</v>
      </c>
      <c r="D20" s="68"/>
      <c r="E20" s="69" t="s">
        <v>25</v>
      </c>
      <c r="F20" s="92">
        <f>F21</f>
        <v>49771.99</v>
      </c>
      <c r="G20" s="92">
        <f t="shared" ref="G20:J20" si="2">G21</f>
        <v>55000</v>
      </c>
      <c r="H20" s="92">
        <f t="shared" si="2"/>
        <v>50000</v>
      </c>
      <c r="I20" s="92">
        <f t="shared" si="2"/>
        <v>50000</v>
      </c>
      <c r="J20" s="92">
        <f t="shared" si="2"/>
        <v>50000</v>
      </c>
    </row>
    <row r="21" spans="1:10" x14ac:dyDescent="0.25">
      <c r="A21" s="68"/>
      <c r="B21" s="68"/>
      <c r="C21" s="68"/>
      <c r="D21" s="68">
        <v>6615</v>
      </c>
      <c r="E21" s="69" t="s">
        <v>70</v>
      </c>
      <c r="F21" s="92">
        <v>49771.99</v>
      </c>
      <c r="G21" s="92">
        <v>55000</v>
      </c>
      <c r="H21" s="92">
        <v>50000</v>
      </c>
      <c r="I21" s="92">
        <v>50000</v>
      </c>
      <c r="J21" s="92">
        <v>50000</v>
      </c>
    </row>
    <row r="22" spans="1:10" ht="45" x14ac:dyDescent="0.25">
      <c r="A22" s="104"/>
      <c r="B22" s="104">
        <v>67</v>
      </c>
      <c r="C22" s="104"/>
      <c r="D22" s="104"/>
      <c r="E22" s="95" t="s">
        <v>27</v>
      </c>
      <c r="F22" s="94">
        <f>F23</f>
        <v>1218442.7</v>
      </c>
      <c r="G22" s="94">
        <f t="shared" ref="G22:J22" si="3">G23</f>
        <v>1704921.4200000002</v>
      </c>
      <c r="H22" s="94">
        <f t="shared" si="3"/>
        <v>2097306.17</v>
      </c>
      <c r="I22" s="94">
        <f t="shared" si="3"/>
        <v>1877900</v>
      </c>
      <c r="J22" s="94">
        <f t="shared" si="3"/>
        <v>1925900</v>
      </c>
    </row>
    <row r="23" spans="1:10" x14ac:dyDescent="0.25">
      <c r="A23" s="68"/>
      <c r="B23" s="68"/>
      <c r="C23" s="68">
        <v>671</v>
      </c>
      <c r="D23" s="68"/>
      <c r="E23" s="69" t="s">
        <v>6</v>
      </c>
      <c r="F23" s="92">
        <f>F24+F25</f>
        <v>1218442.7</v>
      </c>
      <c r="G23" s="92">
        <f t="shared" ref="G23:J23" si="4">G24+G25</f>
        <v>1704921.4200000002</v>
      </c>
      <c r="H23" s="92">
        <f t="shared" si="4"/>
        <v>2097306.17</v>
      </c>
      <c r="I23" s="92">
        <f t="shared" si="4"/>
        <v>1877900</v>
      </c>
      <c r="J23" s="92">
        <f t="shared" si="4"/>
        <v>1925900</v>
      </c>
    </row>
    <row r="24" spans="1:10" ht="60" x14ac:dyDescent="0.25">
      <c r="A24" s="68"/>
      <c r="B24" s="68"/>
      <c r="C24" s="68"/>
      <c r="D24" s="68">
        <v>6711</v>
      </c>
      <c r="E24" s="69" t="s">
        <v>71</v>
      </c>
      <c r="F24" s="92">
        <v>1176529.1399999999</v>
      </c>
      <c r="G24" s="92">
        <v>1581460.06</v>
      </c>
      <c r="H24" s="92">
        <v>1623169.21</v>
      </c>
      <c r="I24" s="92">
        <v>1585400</v>
      </c>
      <c r="J24" s="92">
        <v>1533400</v>
      </c>
    </row>
    <row r="25" spans="1:10" ht="45" customHeight="1" x14ac:dyDescent="0.25">
      <c r="A25" s="68"/>
      <c r="B25" s="68"/>
      <c r="C25" s="68"/>
      <c r="D25" s="68">
        <v>6712</v>
      </c>
      <c r="E25" s="69" t="s">
        <v>80</v>
      </c>
      <c r="F25" s="92">
        <v>41913.56</v>
      </c>
      <c r="G25" s="92">
        <v>123461.36</v>
      </c>
      <c r="H25" s="92">
        <v>474136.96</v>
      </c>
      <c r="I25" s="92">
        <v>292500</v>
      </c>
      <c r="J25" s="92">
        <v>392500</v>
      </c>
    </row>
    <row r="26" spans="1:10" x14ac:dyDescent="0.25">
      <c r="A26" s="68"/>
      <c r="B26" s="68">
        <v>92</v>
      </c>
      <c r="C26" s="68"/>
      <c r="D26" s="68"/>
      <c r="E26" s="68"/>
      <c r="F26" s="92">
        <v>-231089</v>
      </c>
      <c r="G26" s="92">
        <f>F26+G27</f>
        <v>-110000</v>
      </c>
      <c r="H26" s="92">
        <v>-60000</v>
      </c>
      <c r="I26" s="92">
        <v>0</v>
      </c>
      <c r="J26" s="92"/>
    </row>
    <row r="27" spans="1:10" s="89" customFormat="1" x14ac:dyDescent="0.25">
      <c r="A27" s="68"/>
      <c r="B27" s="68"/>
      <c r="C27" s="68"/>
      <c r="D27" s="68">
        <v>9221</v>
      </c>
      <c r="E27" s="68" t="s">
        <v>145</v>
      </c>
      <c r="F27" s="92"/>
      <c r="G27" s="92">
        <v>121089</v>
      </c>
      <c r="H27" s="92">
        <v>50000</v>
      </c>
      <c r="I27" s="92">
        <v>60000</v>
      </c>
      <c r="J27" s="92"/>
    </row>
    <row r="28" spans="1:10" s="89" customFormat="1" x14ac:dyDescent="0.25">
      <c r="A28" s="68"/>
      <c r="B28" s="68"/>
      <c r="C28" s="68"/>
      <c r="D28" s="68">
        <v>9222</v>
      </c>
      <c r="E28" s="68" t="s">
        <v>144</v>
      </c>
      <c r="F28" s="92">
        <v>-44720</v>
      </c>
      <c r="G28" s="92"/>
      <c r="H28" s="92"/>
      <c r="I28" s="92"/>
      <c r="J28" s="92"/>
    </row>
    <row r="29" spans="1:10" s="89" customFormat="1" x14ac:dyDescent="0.25"/>
    <row r="30" spans="1:10" x14ac:dyDescent="0.25">
      <c r="A30" s="170" t="s">
        <v>122</v>
      </c>
      <c r="B30" s="170"/>
      <c r="C30" s="170"/>
      <c r="D30" s="170"/>
      <c r="E30" s="170"/>
      <c r="F30" s="170"/>
      <c r="G30" s="170"/>
      <c r="H30" s="170"/>
      <c r="I30" s="170"/>
      <c r="J30" s="170"/>
    </row>
    <row r="32" spans="1:10" ht="30" x14ac:dyDescent="0.25">
      <c r="A32" s="93" t="s">
        <v>3</v>
      </c>
      <c r="B32" s="93" t="s">
        <v>4</v>
      </c>
      <c r="C32" s="93" t="s">
        <v>30</v>
      </c>
      <c r="D32" s="93" t="s">
        <v>31</v>
      </c>
      <c r="E32" s="93" t="s">
        <v>7</v>
      </c>
      <c r="F32" s="93" t="s">
        <v>86</v>
      </c>
      <c r="G32" s="93" t="s">
        <v>87</v>
      </c>
      <c r="H32" s="93" t="s">
        <v>88</v>
      </c>
      <c r="I32" s="93" t="s">
        <v>79</v>
      </c>
      <c r="J32" s="93" t="s">
        <v>89</v>
      </c>
    </row>
    <row r="33" spans="1:10" x14ac:dyDescent="0.25">
      <c r="A33" s="68"/>
      <c r="B33" s="68"/>
      <c r="C33" s="68"/>
      <c r="D33" s="68"/>
      <c r="E33" s="95" t="s">
        <v>108</v>
      </c>
      <c r="F33" s="94">
        <f>F34+F70</f>
        <v>1312935.1400000001</v>
      </c>
      <c r="G33" s="94">
        <f>G34+G70</f>
        <v>1653150</v>
      </c>
      <c r="H33" s="94">
        <f t="shared" ref="H33:J33" si="5">H34+H70</f>
        <v>2432016</v>
      </c>
      <c r="I33" s="94">
        <f t="shared" si="5"/>
        <v>1867900</v>
      </c>
      <c r="J33" s="94">
        <f t="shared" si="5"/>
        <v>1975900</v>
      </c>
    </row>
    <row r="34" spans="1:10" x14ac:dyDescent="0.25">
      <c r="A34" s="68">
        <v>3</v>
      </c>
      <c r="B34" s="68"/>
      <c r="C34" s="68"/>
      <c r="D34" s="68"/>
      <c r="E34" s="69" t="s">
        <v>8</v>
      </c>
      <c r="F34" s="92">
        <f>F35+F42+F67</f>
        <v>1230718.3900000001</v>
      </c>
      <c r="G34" s="92">
        <f>G35+G42+G67</f>
        <v>1564650</v>
      </c>
      <c r="H34" s="92">
        <f>H35+H42+H67</f>
        <v>1629900</v>
      </c>
      <c r="I34" s="92">
        <f>I35+I42+I67</f>
        <v>1575400</v>
      </c>
      <c r="J34" s="92">
        <f>J35+J42+J67</f>
        <v>1583400</v>
      </c>
    </row>
    <row r="35" spans="1:10" x14ac:dyDescent="0.25">
      <c r="A35" s="68"/>
      <c r="B35" s="68">
        <v>31</v>
      </c>
      <c r="C35" s="68"/>
      <c r="D35" s="68"/>
      <c r="E35" s="69" t="s">
        <v>9</v>
      </c>
      <c r="F35" s="92">
        <f>F36+F38+F40</f>
        <v>761393.09000000008</v>
      </c>
      <c r="G35" s="92">
        <f t="shared" ref="G35" si="6">G36+G38+G40</f>
        <v>1053000</v>
      </c>
      <c r="H35" s="92">
        <f>H36+H38+H40</f>
        <v>1067000</v>
      </c>
      <c r="I35" s="92">
        <f>I36+I38+I40</f>
        <v>1060000</v>
      </c>
      <c r="J35" s="92">
        <f>J36+J38+J40</f>
        <v>1073000</v>
      </c>
    </row>
    <row r="36" spans="1:10" x14ac:dyDescent="0.25">
      <c r="A36" s="68"/>
      <c r="B36" s="68"/>
      <c r="C36" s="68">
        <v>311</v>
      </c>
      <c r="D36" s="68"/>
      <c r="E36" s="69" t="s">
        <v>32</v>
      </c>
      <c r="F36" s="92">
        <f>F37</f>
        <v>586930.36</v>
      </c>
      <c r="G36" s="92">
        <f t="shared" ref="G36:J36" si="7">G37</f>
        <v>800000</v>
      </c>
      <c r="H36" s="92">
        <f t="shared" si="7"/>
        <v>800000</v>
      </c>
      <c r="I36" s="92">
        <f t="shared" si="7"/>
        <v>800000</v>
      </c>
      <c r="J36" s="92">
        <f t="shared" si="7"/>
        <v>800000</v>
      </c>
    </row>
    <row r="37" spans="1:10" x14ac:dyDescent="0.25">
      <c r="A37" s="68"/>
      <c r="B37" s="68"/>
      <c r="C37" s="68"/>
      <c r="D37" s="68">
        <v>3111</v>
      </c>
      <c r="E37" s="69" t="s">
        <v>33</v>
      </c>
      <c r="F37" s="92">
        <v>586930.36</v>
      </c>
      <c r="G37" s="92">
        <v>800000</v>
      </c>
      <c r="H37" s="92">
        <v>800000</v>
      </c>
      <c r="I37" s="92">
        <v>800000</v>
      </c>
      <c r="J37" s="92">
        <v>800000</v>
      </c>
    </row>
    <row r="38" spans="1:10" x14ac:dyDescent="0.25">
      <c r="A38" s="68"/>
      <c r="B38" s="68"/>
      <c r="C38" s="68">
        <v>312</v>
      </c>
      <c r="D38" s="68"/>
      <c r="E38" s="69" t="s">
        <v>34</v>
      </c>
      <c r="F38" s="92">
        <f>F39</f>
        <v>76406.66</v>
      </c>
      <c r="G38" s="92">
        <f t="shared" ref="G38:J38" si="8">G39</f>
        <v>117000</v>
      </c>
      <c r="H38" s="92">
        <f t="shared" si="8"/>
        <v>131000</v>
      </c>
      <c r="I38" s="92">
        <f t="shared" si="8"/>
        <v>124000</v>
      </c>
      <c r="J38" s="92">
        <f t="shared" si="8"/>
        <v>137000</v>
      </c>
    </row>
    <row r="39" spans="1:10" x14ac:dyDescent="0.25">
      <c r="A39" s="68"/>
      <c r="B39" s="68"/>
      <c r="C39" s="68"/>
      <c r="D39" s="68">
        <v>3121</v>
      </c>
      <c r="E39" s="69" t="s">
        <v>34</v>
      </c>
      <c r="F39" s="92">
        <v>76406.66</v>
      </c>
      <c r="G39" s="92">
        <v>117000</v>
      </c>
      <c r="H39" s="92">
        <v>131000</v>
      </c>
      <c r="I39" s="92">
        <v>124000</v>
      </c>
      <c r="J39" s="92">
        <v>137000</v>
      </c>
    </row>
    <row r="40" spans="1:10" x14ac:dyDescent="0.25">
      <c r="A40" s="68"/>
      <c r="B40" s="68"/>
      <c r="C40" s="68">
        <v>313</v>
      </c>
      <c r="D40" s="68"/>
      <c r="E40" s="69" t="s">
        <v>35</v>
      </c>
      <c r="F40" s="92">
        <f>F41</f>
        <v>98056.07</v>
      </c>
      <c r="G40" s="92">
        <f t="shared" ref="G40:J40" si="9">G41</f>
        <v>136000</v>
      </c>
      <c r="H40" s="92">
        <f t="shared" si="9"/>
        <v>136000</v>
      </c>
      <c r="I40" s="92">
        <f t="shared" si="9"/>
        <v>136000</v>
      </c>
      <c r="J40" s="92">
        <f t="shared" si="9"/>
        <v>136000</v>
      </c>
    </row>
    <row r="41" spans="1:10" ht="30" x14ac:dyDescent="0.25">
      <c r="A41" s="68"/>
      <c r="B41" s="68"/>
      <c r="C41" s="68"/>
      <c r="D41" s="68">
        <v>3132</v>
      </c>
      <c r="E41" s="69" t="s">
        <v>36</v>
      </c>
      <c r="F41" s="92">
        <v>98056.07</v>
      </c>
      <c r="G41" s="92">
        <v>136000</v>
      </c>
      <c r="H41" s="92">
        <v>136000</v>
      </c>
      <c r="I41" s="92">
        <v>136000</v>
      </c>
      <c r="J41" s="92">
        <v>136000</v>
      </c>
    </row>
    <row r="42" spans="1:10" x14ac:dyDescent="0.25">
      <c r="A42" s="68"/>
      <c r="B42" s="68">
        <v>32</v>
      </c>
      <c r="C42" s="68"/>
      <c r="D42" s="68"/>
      <c r="E42" s="69" t="s">
        <v>21</v>
      </c>
      <c r="F42" s="92">
        <f>F43+F48++F54+F63</f>
        <v>465708.01</v>
      </c>
      <c r="G42" s="92">
        <f>G43+G48++G54+G63</f>
        <v>509650</v>
      </c>
      <c r="H42" s="92">
        <f>H43+H48++H54+H63</f>
        <v>560900</v>
      </c>
      <c r="I42" s="92">
        <f>I43+I48++I54+I63</f>
        <v>513400</v>
      </c>
      <c r="J42" s="92">
        <f t="shared" ref="J42" si="10">J43+J48++J54+J63</f>
        <v>508400</v>
      </c>
    </row>
    <row r="43" spans="1:10" ht="30" x14ac:dyDescent="0.25">
      <c r="A43" s="68"/>
      <c r="B43" s="68"/>
      <c r="C43" s="68">
        <v>321</v>
      </c>
      <c r="D43" s="68"/>
      <c r="E43" s="69" t="s">
        <v>37</v>
      </c>
      <c r="F43" s="92">
        <f>F44+F45+F46+F47</f>
        <v>28154.019999999997</v>
      </c>
      <c r="G43" s="92">
        <f t="shared" ref="G43:I43" si="11">G44+G45+G46+G47</f>
        <v>35300</v>
      </c>
      <c r="H43" s="92">
        <f t="shared" si="11"/>
        <v>32300</v>
      </c>
      <c r="I43" s="92">
        <f t="shared" si="11"/>
        <v>32300</v>
      </c>
      <c r="J43" s="92">
        <f>J44+J45+J46+J47</f>
        <v>32300</v>
      </c>
    </row>
    <row r="44" spans="1:10" x14ac:dyDescent="0.25">
      <c r="A44" s="68"/>
      <c r="B44" s="68"/>
      <c r="C44" s="68"/>
      <c r="D44" s="68">
        <v>3211</v>
      </c>
      <c r="E44" s="69" t="s">
        <v>38</v>
      </c>
      <c r="F44" s="92">
        <v>330.28</v>
      </c>
      <c r="G44" s="92">
        <v>1000</v>
      </c>
      <c r="H44" s="92">
        <v>1000</v>
      </c>
      <c r="I44" s="92">
        <v>1000</v>
      </c>
      <c r="J44" s="92">
        <v>1000</v>
      </c>
    </row>
    <row r="45" spans="1:10" ht="30" x14ac:dyDescent="0.25">
      <c r="A45" s="68"/>
      <c r="B45" s="68"/>
      <c r="C45" s="68"/>
      <c r="D45" s="68">
        <v>3212</v>
      </c>
      <c r="E45" s="69" t="s">
        <v>39</v>
      </c>
      <c r="F45" s="92">
        <v>27278.42</v>
      </c>
      <c r="G45" s="92">
        <v>31000</v>
      </c>
      <c r="H45" s="92">
        <v>28000</v>
      </c>
      <c r="I45" s="92">
        <v>28000</v>
      </c>
      <c r="J45" s="92">
        <v>28000</v>
      </c>
    </row>
    <row r="46" spans="1:10" ht="30" x14ac:dyDescent="0.25">
      <c r="A46" s="68"/>
      <c r="B46" s="68"/>
      <c r="C46" s="68"/>
      <c r="D46" s="68">
        <v>3213</v>
      </c>
      <c r="E46" s="69" t="s">
        <v>40</v>
      </c>
      <c r="F46" s="92">
        <v>453.32</v>
      </c>
      <c r="G46" s="92">
        <v>3000</v>
      </c>
      <c r="H46" s="92">
        <v>3000</v>
      </c>
      <c r="I46" s="92">
        <v>3000</v>
      </c>
      <c r="J46" s="92">
        <v>3000</v>
      </c>
    </row>
    <row r="47" spans="1:10" ht="30" x14ac:dyDescent="0.25">
      <c r="A47" s="68"/>
      <c r="B47" s="68"/>
      <c r="C47" s="68"/>
      <c r="D47" s="68">
        <v>3214</v>
      </c>
      <c r="E47" s="69" t="s">
        <v>41</v>
      </c>
      <c r="F47" s="92">
        <v>92</v>
      </c>
      <c r="G47" s="92">
        <v>300</v>
      </c>
      <c r="H47" s="92">
        <v>300</v>
      </c>
      <c r="I47" s="92">
        <v>300</v>
      </c>
      <c r="J47" s="92">
        <v>300</v>
      </c>
    </row>
    <row r="48" spans="1:10" ht="30" x14ac:dyDescent="0.25">
      <c r="A48" s="68"/>
      <c r="B48" s="68"/>
      <c r="C48" s="68">
        <v>322</v>
      </c>
      <c r="D48" s="68"/>
      <c r="E48" s="69" t="s">
        <v>42</v>
      </c>
      <c r="F48" s="92">
        <f>F49+F50+F51+F52+F53</f>
        <v>244631.72000000003</v>
      </c>
      <c r="G48" s="92">
        <f>G49+G50+G51+G52+G53</f>
        <v>274600</v>
      </c>
      <c r="H48" s="92">
        <f t="shared" ref="H48:I48" si="12">H49+H50+H51+H52+H53</f>
        <v>274600</v>
      </c>
      <c r="I48" s="92">
        <f t="shared" si="12"/>
        <v>274600</v>
      </c>
      <c r="J48" s="92">
        <f>J49+J50+J51+J52+J53</f>
        <v>274600</v>
      </c>
    </row>
    <row r="49" spans="1:10" ht="30" x14ac:dyDescent="0.25">
      <c r="A49" s="68"/>
      <c r="B49" s="68"/>
      <c r="C49" s="68"/>
      <c r="D49" s="68">
        <v>3221</v>
      </c>
      <c r="E49" s="69" t="s">
        <v>43</v>
      </c>
      <c r="F49" s="92">
        <v>16232.38</v>
      </c>
      <c r="G49" s="92">
        <v>18000</v>
      </c>
      <c r="H49" s="92">
        <v>18000</v>
      </c>
      <c r="I49" s="92">
        <v>18000</v>
      </c>
      <c r="J49" s="92">
        <v>18000</v>
      </c>
    </row>
    <row r="50" spans="1:10" x14ac:dyDescent="0.25">
      <c r="A50" s="68"/>
      <c r="B50" s="68"/>
      <c r="C50" s="68"/>
      <c r="D50" s="68">
        <v>3223</v>
      </c>
      <c r="E50" s="69" t="s">
        <v>44</v>
      </c>
      <c r="F50" s="92">
        <v>164577.98000000001</v>
      </c>
      <c r="G50" s="92">
        <v>191000</v>
      </c>
      <c r="H50" s="92">
        <v>191000</v>
      </c>
      <c r="I50" s="92">
        <v>191000</v>
      </c>
      <c r="J50" s="92">
        <v>191000</v>
      </c>
    </row>
    <row r="51" spans="1:10" ht="30" x14ac:dyDescent="0.25">
      <c r="A51" s="68"/>
      <c r="B51" s="68"/>
      <c r="C51" s="68"/>
      <c r="D51" s="68">
        <v>3224</v>
      </c>
      <c r="E51" s="69" t="s">
        <v>45</v>
      </c>
      <c r="F51" s="92">
        <v>61132.51</v>
      </c>
      <c r="G51" s="92">
        <v>62000</v>
      </c>
      <c r="H51" s="92">
        <v>62000</v>
      </c>
      <c r="I51" s="92">
        <v>62000</v>
      </c>
      <c r="J51" s="92">
        <v>62000</v>
      </c>
    </row>
    <row r="52" spans="1:10" x14ac:dyDescent="0.25">
      <c r="A52" s="68"/>
      <c r="B52" s="68"/>
      <c r="C52" s="68"/>
      <c r="D52" s="68">
        <v>3225</v>
      </c>
      <c r="E52" s="69" t="s">
        <v>46</v>
      </c>
      <c r="F52" s="92">
        <v>70.45</v>
      </c>
      <c r="G52" s="92">
        <v>600</v>
      </c>
      <c r="H52" s="92">
        <v>600</v>
      </c>
      <c r="I52" s="92">
        <v>600</v>
      </c>
      <c r="J52" s="92">
        <v>600</v>
      </c>
    </row>
    <row r="53" spans="1:10" ht="30" x14ac:dyDescent="0.25">
      <c r="A53" s="68"/>
      <c r="B53" s="68"/>
      <c r="C53" s="68"/>
      <c r="D53" s="68">
        <v>3227</v>
      </c>
      <c r="E53" s="69" t="s">
        <v>47</v>
      </c>
      <c r="F53" s="92">
        <v>2618.4</v>
      </c>
      <c r="G53" s="92">
        <v>3000</v>
      </c>
      <c r="H53" s="92">
        <v>3000</v>
      </c>
      <c r="I53" s="92">
        <v>3000</v>
      </c>
      <c r="J53" s="92">
        <v>3000</v>
      </c>
    </row>
    <row r="54" spans="1:10" x14ac:dyDescent="0.25">
      <c r="A54" s="68"/>
      <c r="B54" s="68"/>
      <c r="C54" s="68">
        <v>323</v>
      </c>
      <c r="D54" s="68"/>
      <c r="E54" s="69" t="s">
        <v>48</v>
      </c>
      <c r="F54" s="92">
        <f>F55+F56+F57+F58+F59+F60+F61+F62</f>
        <v>189009.77</v>
      </c>
      <c r="G54" s="92">
        <f t="shared" ref="G54:J54" si="13">G55+G56+G57+G58+G59+G60+G61+G62</f>
        <v>193350</v>
      </c>
      <c r="H54" s="92">
        <f t="shared" si="13"/>
        <v>247600</v>
      </c>
      <c r="I54" s="92">
        <f t="shared" si="13"/>
        <v>200100</v>
      </c>
      <c r="J54" s="92">
        <f t="shared" si="13"/>
        <v>195100</v>
      </c>
    </row>
    <row r="55" spans="1:10" ht="30" x14ac:dyDescent="0.25">
      <c r="A55" s="68"/>
      <c r="B55" s="68"/>
      <c r="C55" s="68"/>
      <c r="D55" s="68">
        <v>3231</v>
      </c>
      <c r="E55" s="69" t="s">
        <v>49</v>
      </c>
      <c r="F55" s="92">
        <v>8752.99</v>
      </c>
      <c r="G55" s="92">
        <v>9700</v>
      </c>
      <c r="H55" s="92">
        <v>11000</v>
      </c>
      <c r="I55" s="92">
        <v>11000</v>
      </c>
      <c r="J55" s="92">
        <v>11000</v>
      </c>
    </row>
    <row r="56" spans="1:10" ht="30" x14ac:dyDescent="0.25">
      <c r="A56" s="68"/>
      <c r="B56" s="68"/>
      <c r="C56" s="68"/>
      <c r="D56" s="68">
        <v>3232</v>
      </c>
      <c r="E56" s="69" t="s">
        <v>50</v>
      </c>
      <c r="F56" s="92">
        <v>97762.1</v>
      </c>
      <c r="G56" s="92">
        <v>91000</v>
      </c>
      <c r="H56" s="92">
        <v>137000</v>
      </c>
      <c r="I56" s="92">
        <v>95000</v>
      </c>
      <c r="J56" s="92">
        <v>90000</v>
      </c>
    </row>
    <row r="57" spans="1:10" ht="30" x14ac:dyDescent="0.25">
      <c r="A57" s="68"/>
      <c r="B57" s="68"/>
      <c r="C57" s="68"/>
      <c r="D57" s="68">
        <v>3233</v>
      </c>
      <c r="E57" s="69" t="s">
        <v>51</v>
      </c>
      <c r="F57" s="92">
        <v>632.34</v>
      </c>
      <c r="G57" s="92">
        <v>1000</v>
      </c>
      <c r="H57" s="92">
        <v>6500</v>
      </c>
      <c r="I57" s="92">
        <v>1000</v>
      </c>
      <c r="J57" s="92">
        <v>1000</v>
      </c>
    </row>
    <row r="58" spans="1:10" x14ac:dyDescent="0.25">
      <c r="A58" s="68"/>
      <c r="B58" s="68"/>
      <c r="C58" s="68"/>
      <c r="D58" s="68">
        <v>3234</v>
      </c>
      <c r="E58" s="69" t="s">
        <v>52</v>
      </c>
      <c r="F58" s="92">
        <v>62267.73</v>
      </c>
      <c r="G58" s="92">
        <v>72000</v>
      </c>
      <c r="H58" s="92">
        <v>72000</v>
      </c>
      <c r="I58" s="92">
        <v>72000</v>
      </c>
      <c r="J58" s="92">
        <v>72000</v>
      </c>
    </row>
    <row r="59" spans="1:10" ht="30" x14ac:dyDescent="0.25">
      <c r="A59" s="68"/>
      <c r="B59" s="68"/>
      <c r="C59" s="68"/>
      <c r="D59" s="68">
        <v>3236</v>
      </c>
      <c r="E59" s="69" t="s">
        <v>53</v>
      </c>
      <c r="F59" s="92">
        <v>3361.53</v>
      </c>
      <c r="G59" s="92">
        <v>3600</v>
      </c>
      <c r="H59" s="92">
        <v>4500</v>
      </c>
      <c r="I59" s="92">
        <v>4500</v>
      </c>
      <c r="J59" s="92">
        <v>4500</v>
      </c>
    </row>
    <row r="60" spans="1:10" ht="30" x14ac:dyDescent="0.25">
      <c r="A60" s="68"/>
      <c r="B60" s="68"/>
      <c r="C60" s="68"/>
      <c r="D60" s="68">
        <v>3237</v>
      </c>
      <c r="E60" s="69" t="s">
        <v>54</v>
      </c>
      <c r="F60" s="92">
        <v>9737.34</v>
      </c>
      <c r="G60" s="92">
        <v>5500</v>
      </c>
      <c r="H60" s="92">
        <v>8000</v>
      </c>
      <c r="I60" s="92">
        <v>8000</v>
      </c>
      <c r="J60" s="92">
        <v>8000</v>
      </c>
    </row>
    <row r="61" spans="1:10" x14ac:dyDescent="0.25">
      <c r="A61" s="68"/>
      <c r="B61" s="68"/>
      <c r="C61" s="68"/>
      <c r="D61" s="68">
        <v>3238</v>
      </c>
      <c r="E61" s="69" t="s">
        <v>55</v>
      </c>
      <c r="F61" s="92">
        <v>383.59</v>
      </c>
      <c r="G61" s="92">
        <v>550</v>
      </c>
      <c r="H61" s="92">
        <v>600</v>
      </c>
      <c r="I61" s="92">
        <v>600</v>
      </c>
      <c r="J61" s="92">
        <v>600</v>
      </c>
    </row>
    <row r="62" spans="1:10" x14ac:dyDescent="0.25">
      <c r="A62" s="68"/>
      <c r="B62" s="68"/>
      <c r="C62" s="68"/>
      <c r="D62" s="68">
        <v>3239</v>
      </c>
      <c r="E62" s="69" t="s">
        <v>56</v>
      </c>
      <c r="F62" s="92">
        <v>6112.15</v>
      </c>
      <c r="G62" s="92">
        <v>10000</v>
      </c>
      <c r="H62" s="92">
        <v>8000</v>
      </c>
      <c r="I62" s="92">
        <v>8000</v>
      </c>
      <c r="J62" s="92">
        <v>8000</v>
      </c>
    </row>
    <row r="63" spans="1:10" ht="30" x14ac:dyDescent="0.25">
      <c r="A63" s="68"/>
      <c r="B63" s="68"/>
      <c r="C63" s="68">
        <v>329</v>
      </c>
      <c r="D63" s="68"/>
      <c r="E63" s="69" t="s">
        <v>57</v>
      </c>
      <c r="F63" s="92">
        <f>F64+F65+F66</f>
        <v>3912.5</v>
      </c>
      <c r="G63" s="92">
        <f t="shared" ref="G63:J63" si="14">G64+G65+G66</f>
        <v>6400</v>
      </c>
      <c r="H63" s="92">
        <f t="shared" si="14"/>
        <v>6400</v>
      </c>
      <c r="I63" s="92">
        <f t="shared" si="14"/>
        <v>6400</v>
      </c>
      <c r="J63" s="92">
        <f t="shared" si="14"/>
        <v>6400</v>
      </c>
    </row>
    <row r="64" spans="1:10" x14ac:dyDescent="0.25">
      <c r="A64" s="68"/>
      <c r="B64" s="68"/>
      <c r="C64" s="68"/>
      <c r="D64" s="68">
        <v>3292</v>
      </c>
      <c r="E64" s="69" t="s">
        <v>58</v>
      </c>
      <c r="F64" s="92">
        <v>3357.92</v>
      </c>
      <c r="G64" s="92">
        <v>4400</v>
      </c>
      <c r="H64" s="92">
        <v>4400</v>
      </c>
      <c r="I64" s="92">
        <v>4400</v>
      </c>
      <c r="J64" s="92">
        <v>4400</v>
      </c>
    </row>
    <row r="65" spans="1:10" x14ac:dyDescent="0.25">
      <c r="A65" s="68"/>
      <c r="B65" s="68"/>
      <c r="C65" s="68"/>
      <c r="D65" s="68">
        <v>3293</v>
      </c>
      <c r="E65" s="69" t="s">
        <v>59</v>
      </c>
      <c r="F65" s="92">
        <v>388.03</v>
      </c>
      <c r="G65" s="92">
        <v>1000</v>
      </c>
      <c r="H65" s="92">
        <v>1000</v>
      </c>
      <c r="I65" s="92">
        <v>1000</v>
      </c>
      <c r="J65" s="92">
        <v>1000</v>
      </c>
    </row>
    <row r="66" spans="1:10" x14ac:dyDescent="0.25">
      <c r="A66" s="68"/>
      <c r="B66" s="68"/>
      <c r="C66" s="68"/>
      <c r="D66" s="68">
        <v>3295</v>
      </c>
      <c r="E66" s="69" t="s">
        <v>60</v>
      </c>
      <c r="F66" s="92">
        <v>166.55</v>
      </c>
      <c r="G66" s="92">
        <v>1000</v>
      </c>
      <c r="H66" s="92">
        <v>1000</v>
      </c>
      <c r="I66" s="92">
        <v>1000</v>
      </c>
      <c r="J66" s="92">
        <v>1000</v>
      </c>
    </row>
    <row r="67" spans="1:10" x14ac:dyDescent="0.25">
      <c r="A67" s="68"/>
      <c r="B67" s="68">
        <v>34</v>
      </c>
      <c r="C67" s="68"/>
      <c r="D67" s="68"/>
      <c r="E67" s="69" t="s">
        <v>68</v>
      </c>
      <c r="F67" s="92">
        <f>F68</f>
        <v>3617.29</v>
      </c>
      <c r="G67" s="92">
        <f t="shared" ref="G67:J67" si="15">G68</f>
        <v>2000</v>
      </c>
      <c r="H67" s="92">
        <f t="shared" si="15"/>
        <v>2000</v>
      </c>
      <c r="I67" s="92">
        <f t="shared" si="15"/>
        <v>2000</v>
      </c>
      <c r="J67" s="92">
        <f t="shared" si="15"/>
        <v>2000</v>
      </c>
    </row>
    <row r="68" spans="1:10" x14ac:dyDescent="0.25">
      <c r="A68" s="68"/>
      <c r="B68" s="68"/>
      <c r="C68" s="68">
        <v>343</v>
      </c>
      <c r="D68" s="68"/>
      <c r="E68" s="69" t="s">
        <v>61</v>
      </c>
      <c r="F68" s="92">
        <f>F69</f>
        <v>3617.29</v>
      </c>
      <c r="G68" s="92">
        <f t="shared" ref="G68:J68" si="16">G69</f>
        <v>2000</v>
      </c>
      <c r="H68" s="92">
        <f t="shared" si="16"/>
        <v>2000</v>
      </c>
      <c r="I68" s="92">
        <f t="shared" si="16"/>
        <v>2000</v>
      </c>
      <c r="J68" s="92">
        <f t="shared" si="16"/>
        <v>2000</v>
      </c>
    </row>
    <row r="69" spans="1:10" x14ac:dyDescent="0.25">
      <c r="A69" s="68"/>
      <c r="B69" s="68"/>
      <c r="C69" s="68"/>
      <c r="D69" s="68">
        <v>3433</v>
      </c>
      <c r="E69" s="69" t="s">
        <v>62</v>
      </c>
      <c r="F69" s="92">
        <v>3617.29</v>
      </c>
      <c r="G69" s="92">
        <v>2000</v>
      </c>
      <c r="H69" s="92">
        <v>2000</v>
      </c>
      <c r="I69" s="92">
        <v>2000</v>
      </c>
      <c r="J69" s="92">
        <v>2000</v>
      </c>
    </row>
    <row r="70" spans="1:10" ht="30" x14ac:dyDescent="0.25">
      <c r="A70" s="68">
        <v>4</v>
      </c>
      <c r="B70" s="68"/>
      <c r="C70" s="68"/>
      <c r="D70" s="68"/>
      <c r="E70" s="69" t="s">
        <v>10</v>
      </c>
      <c r="F70" s="92">
        <f>F74</f>
        <v>82216.75</v>
      </c>
      <c r="G70" s="92">
        <f>G74</f>
        <v>88500</v>
      </c>
      <c r="H70" s="92">
        <f>H74+H71</f>
        <v>802116</v>
      </c>
      <c r="I70" s="92">
        <f t="shared" ref="I70:J70" si="17">I74+I71</f>
        <v>292500</v>
      </c>
      <c r="J70" s="92">
        <f t="shared" si="17"/>
        <v>392500</v>
      </c>
    </row>
    <row r="71" spans="1:10" s="89" customFormat="1" ht="45" x14ac:dyDescent="0.25">
      <c r="A71" s="68"/>
      <c r="B71" s="68">
        <v>41</v>
      </c>
      <c r="C71" s="68"/>
      <c r="D71" s="68"/>
      <c r="E71" s="69" t="s">
        <v>124</v>
      </c>
      <c r="F71" s="92"/>
      <c r="G71" s="92"/>
      <c r="H71" s="92">
        <f>H72</f>
        <v>599816</v>
      </c>
      <c r="I71" s="92">
        <f t="shared" ref="I71:J71" si="18">I72</f>
        <v>200000</v>
      </c>
      <c r="J71" s="92">
        <f t="shared" si="18"/>
        <v>390000</v>
      </c>
    </row>
    <row r="72" spans="1:10" s="89" customFormat="1" x14ac:dyDescent="0.25">
      <c r="A72" s="68"/>
      <c r="B72" s="68"/>
      <c r="C72" s="68">
        <v>412</v>
      </c>
      <c r="D72" s="68"/>
      <c r="E72" s="69" t="s">
        <v>125</v>
      </c>
      <c r="F72" s="92"/>
      <c r="G72" s="92"/>
      <c r="H72" s="92">
        <f>H73</f>
        <v>599816</v>
      </c>
      <c r="I72" s="92">
        <f t="shared" ref="I72:J72" si="19">I73</f>
        <v>200000</v>
      </c>
      <c r="J72" s="92">
        <f t="shared" si="19"/>
        <v>390000</v>
      </c>
    </row>
    <row r="73" spans="1:10" s="89" customFormat="1" x14ac:dyDescent="0.25">
      <c r="A73" s="68"/>
      <c r="B73" s="68"/>
      <c r="C73" s="68"/>
      <c r="D73" s="68">
        <v>4124</v>
      </c>
      <c r="E73" s="69" t="s">
        <v>126</v>
      </c>
      <c r="F73" s="92"/>
      <c r="G73" s="92"/>
      <c r="H73" s="92">
        <v>599816</v>
      </c>
      <c r="I73" s="92">
        <v>200000</v>
      </c>
      <c r="J73" s="92">
        <v>390000</v>
      </c>
    </row>
    <row r="74" spans="1:10" ht="45" x14ac:dyDescent="0.25">
      <c r="A74" s="68"/>
      <c r="B74" s="68">
        <v>42</v>
      </c>
      <c r="C74" s="68"/>
      <c r="D74" s="68"/>
      <c r="E74" s="69" t="s">
        <v>28</v>
      </c>
      <c r="F74" s="92">
        <f>F75</f>
        <v>82216.75</v>
      </c>
      <c r="G74" s="92">
        <f t="shared" ref="G74:J74" si="20">G75</f>
        <v>88500</v>
      </c>
      <c r="H74" s="92">
        <f t="shared" si="20"/>
        <v>202300</v>
      </c>
      <c r="I74" s="92">
        <f t="shared" si="20"/>
        <v>92500</v>
      </c>
      <c r="J74" s="92">
        <f t="shared" si="20"/>
        <v>2500</v>
      </c>
    </row>
    <row r="75" spans="1:10" x14ac:dyDescent="0.25">
      <c r="A75" s="68"/>
      <c r="B75" s="68"/>
      <c r="C75" s="68">
        <v>422</v>
      </c>
      <c r="D75" s="68"/>
      <c r="E75" s="69" t="s">
        <v>63</v>
      </c>
      <c r="F75" s="92">
        <f>F76+F77+F78+F80+F81</f>
        <v>82216.75</v>
      </c>
      <c r="G75" s="92">
        <f>G76+G77+G78+G80+G81+G79</f>
        <v>88500</v>
      </c>
      <c r="H75" s="92">
        <f>H76+H77+H78+H80+H81</f>
        <v>202300</v>
      </c>
      <c r="I75" s="92">
        <f t="shared" ref="I75:J75" si="21">I76+I77+I78+I80+I81</f>
        <v>92500</v>
      </c>
      <c r="J75" s="92">
        <f t="shared" si="21"/>
        <v>2500</v>
      </c>
    </row>
    <row r="76" spans="1:10" x14ac:dyDescent="0.25">
      <c r="A76" s="68"/>
      <c r="B76" s="68"/>
      <c r="C76" s="68"/>
      <c r="D76" s="68">
        <v>4221</v>
      </c>
      <c r="E76" s="69" t="s">
        <v>64</v>
      </c>
      <c r="F76" s="92">
        <v>12016.64</v>
      </c>
      <c r="G76" s="92">
        <v>20000</v>
      </c>
      <c r="H76" s="92">
        <v>41000</v>
      </c>
      <c r="I76" s="92">
        <v>10000</v>
      </c>
      <c r="J76" s="92"/>
    </row>
    <row r="77" spans="1:10" x14ac:dyDescent="0.25">
      <c r="A77" s="68"/>
      <c r="B77" s="68"/>
      <c r="C77" s="68"/>
      <c r="D77" s="68">
        <v>4222</v>
      </c>
      <c r="E77" s="69" t="s">
        <v>120</v>
      </c>
      <c r="F77" s="92">
        <v>861.3</v>
      </c>
      <c r="G77" s="92">
        <v>300</v>
      </c>
      <c r="H77" s="92">
        <v>1500</v>
      </c>
      <c r="I77" s="92">
        <v>1500</v>
      </c>
      <c r="J77" s="92">
        <v>1500</v>
      </c>
    </row>
    <row r="78" spans="1:10" ht="30" x14ac:dyDescent="0.25">
      <c r="A78" s="68"/>
      <c r="B78" s="68"/>
      <c r="C78" s="68"/>
      <c r="D78" s="68">
        <v>4223</v>
      </c>
      <c r="E78" s="69" t="s">
        <v>65</v>
      </c>
      <c r="F78" s="92">
        <v>3202.63</v>
      </c>
      <c r="G78" s="92">
        <v>3200</v>
      </c>
      <c r="H78" s="92">
        <v>3000</v>
      </c>
      <c r="I78" s="92">
        <v>80000</v>
      </c>
      <c r="J78" s="92"/>
    </row>
    <row r="79" spans="1:10" s="89" customFormat="1" ht="30" x14ac:dyDescent="0.25">
      <c r="A79" s="68"/>
      <c r="B79" s="68"/>
      <c r="C79" s="68"/>
      <c r="D79" s="68">
        <v>4224</v>
      </c>
      <c r="E79" s="69" t="s">
        <v>123</v>
      </c>
      <c r="F79" s="92"/>
      <c r="G79" s="92">
        <v>10000</v>
      </c>
      <c r="H79" s="92"/>
      <c r="I79" s="92"/>
      <c r="J79" s="92"/>
    </row>
    <row r="80" spans="1:10" x14ac:dyDescent="0.25">
      <c r="A80" s="68"/>
      <c r="B80" s="68"/>
      <c r="C80" s="68"/>
      <c r="D80" s="68">
        <v>4225</v>
      </c>
      <c r="E80" s="69" t="s">
        <v>66</v>
      </c>
      <c r="F80" s="92">
        <v>10976.24</v>
      </c>
      <c r="G80" s="92">
        <v>1000</v>
      </c>
      <c r="H80" s="92">
        <v>106800</v>
      </c>
      <c r="I80" s="92">
        <v>1000</v>
      </c>
      <c r="J80" s="92">
        <v>1000</v>
      </c>
    </row>
    <row r="81" spans="1:10" x14ac:dyDescent="0.25">
      <c r="A81" s="68"/>
      <c r="B81" s="68"/>
      <c r="C81" s="68"/>
      <c r="D81" s="68">
        <v>4226</v>
      </c>
      <c r="E81" s="69" t="s">
        <v>67</v>
      </c>
      <c r="F81" s="92">
        <v>55159.94</v>
      </c>
      <c r="G81" s="92">
        <v>54000</v>
      </c>
      <c r="H81" s="92">
        <v>50000</v>
      </c>
      <c r="I81" s="92"/>
      <c r="J81" s="92"/>
    </row>
  </sheetData>
  <mergeCells count="5">
    <mergeCell ref="A1:J1"/>
    <mergeCell ref="A3:J3"/>
    <mergeCell ref="A5:J5"/>
    <mergeCell ref="A7:J7"/>
    <mergeCell ref="A30:J3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7"/>
  <sheetViews>
    <sheetView topLeftCell="A71" workbookViewId="0">
      <selection activeCell="K89" sqref="K89"/>
    </sheetView>
  </sheetViews>
  <sheetFormatPr defaultRowHeight="15" x14ac:dyDescent="0.25"/>
  <cols>
    <col min="1" max="3" width="5.140625" customWidth="1"/>
    <col min="4" max="4" width="35" style="55" customWidth="1"/>
    <col min="5" max="5" width="16.85546875" bestFit="1" customWidth="1"/>
    <col min="6" max="6" width="11.7109375" bestFit="1" customWidth="1"/>
    <col min="7" max="7" width="13.140625" bestFit="1" customWidth="1"/>
    <col min="8" max="8" width="12.85546875" customWidth="1"/>
    <col min="9" max="9" width="12" customWidth="1"/>
    <col min="10" max="12" width="11.7109375" bestFit="1" customWidth="1"/>
  </cols>
  <sheetData>
    <row r="1" spans="1:9" ht="32.25" customHeight="1" x14ac:dyDescent="0.25">
      <c r="A1" s="153" t="s">
        <v>90</v>
      </c>
      <c r="B1" s="153"/>
      <c r="C1" s="153"/>
      <c r="D1" s="153"/>
      <c r="E1" s="153"/>
      <c r="F1" s="153"/>
      <c r="G1" s="153"/>
      <c r="H1" s="153"/>
      <c r="I1" s="153"/>
    </row>
    <row r="2" spans="1:9" s="89" customFormat="1" ht="15.75" x14ac:dyDescent="0.25">
      <c r="A2" s="96"/>
      <c r="B2" s="96"/>
      <c r="C2" s="96"/>
      <c r="D2" s="96"/>
      <c r="E2" s="96"/>
      <c r="F2" s="96"/>
      <c r="G2" s="96"/>
      <c r="H2" s="96"/>
      <c r="I2" s="96"/>
    </row>
    <row r="3" spans="1:9" ht="15.75" x14ac:dyDescent="0.25">
      <c r="A3" s="153" t="s">
        <v>18</v>
      </c>
      <c r="B3" s="153"/>
      <c r="C3" s="153"/>
      <c r="D3" s="153"/>
      <c r="E3" s="153"/>
      <c r="F3" s="153"/>
      <c r="G3" s="153"/>
      <c r="H3" s="153"/>
      <c r="I3" s="153"/>
    </row>
    <row r="4" spans="1:9" ht="12.75" customHeight="1" x14ac:dyDescent="0.25">
      <c r="A4" s="17"/>
      <c r="B4" s="17"/>
      <c r="C4" s="17"/>
      <c r="D4" s="17"/>
      <c r="E4" s="17"/>
      <c r="F4" s="17"/>
      <c r="G4" s="17"/>
      <c r="H4" s="3"/>
      <c r="I4" s="3"/>
    </row>
    <row r="5" spans="1:9" ht="15.75" x14ac:dyDescent="0.25">
      <c r="A5" s="153" t="s">
        <v>130</v>
      </c>
      <c r="B5" s="153"/>
      <c r="C5" s="153"/>
      <c r="D5" s="153"/>
      <c r="E5" s="153"/>
      <c r="F5" s="153"/>
      <c r="G5" s="153"/>
      <c r="H5" s="153"/>
      <c r="I5" s="153"/>
    </row>
    <row r="6" spans="1:9" ht="14.25" customHeight="1" x14ac:dyDescent="0.25">
      <c r="A6" s="17"/>
      <c r="B6" s="17"/>
      <c r="C6" s="17"/>
      <c r="D6" s="17"/>
      <c r="E6" s="17"/>
      <c r="F6" s="17"/>
      <c r="G6" s="17"/>
      <c r="H6" s="3"/>
      <c r="I6" s="3"/>
    </row>
    <row r="7" spans="1:9" ht="15.75" x14ac:dyDescent="0.25">
      <c r="A7" s="153" t="s">
        <v>131</v>
      </c>
      <c r="B7" s="153"/>
      <c r="C7" s="153"/>
      <c r="D7" s="153"/>
      <c r="E7" s="153"/>
      <c r="F7" s="153"/>
      <c r="G7" s="153"/>
      <c r="H7" s="153"/>
      <c r="I7" s="153"/>
    </row>
    <row r="8" spans="1:9" ht="12" customHeight="1" x14ac:dyDescent="0.25">
      <c r="A8" s="17"/>
      <c r="B8" s="17"/>
      <c r="C8" s="17"/>
      <c r="D8" s="17"/>
      <c r="E8" s="17"/>
      <c r="F8" s="17"/>
      <c r="G8" s="17"/>
      <c r="H8" s="3"/>
      <c r="I8" s="3"/>
    </row>
    <row r="9" spans="1:9" ht="38.25" x14ac:dyDescent="0.25">
      <c r="A9" s="14" t="s">
        <v>4</v>
      </c>
      <c r="B9" s="14" t="s">
        <v>30</v>
      </c>
      <c r="C9" s="14" t="s">
        <v>31</v>
      </c>
      <c r="D9" s="14" t="s">
        <v>1</v>
      </c>
      <c r="E9" s="14" t="s">
        <v>86</v>
      </c>
      <c r="F9" s="15" t="s">
        <v>87</v>
      </c>
      <c r="G9" s="15" t="s">
        <v>88</v>
      </c>
      <c r="H9" s="15" t="s">
        <v>79</v>
      </c>
      <c r="I9" s="15" t="s">
        <v>89</v>
      </c>
    </row>
    <row r="10" spans="1:9" x14ac:dyDescent="0.25">
      <c r="A10" s="7"/>
      <c r="B10" s="7"/>
      <c r="C10" s="7"/>
      <c r="D10" s="101" t="s">
        <v>133</v>
      </c>
      <c r="E10" s="47">
        <f>E11+E16+E27</f>
        <v>1268214.69</v>
      </c>
      <c r="F10" s="47">
        <f>F11+F16+F27</f>
        <v>1765251.48</v>
      </c>
      <c r="G10" s="47">
        <f>G11+G16+G27</f>
        <v>2482016</v>
      </c>
      <c r="H10" s="47">
        <f>H11+H16+H27</f>
        <v>1927900</v>
      </c>
      <c r="I10" s="47">
        <f>I11+I16+I27</f>
        <v>1975900</v>
      </c>
    </row>
    <row r="11" spans="1:9" s="89" customFormat="1" x14ac:dyDescent="0.25">
      <c r="A11" s="172" t="s">
        <v>127</v>
      </c>
      <c r="B11" s="173"/>
      <c r="C11" s="173"/>
      <c r="D11" s="174"/>
      <c r="E11" s="47">
        <f>E12</f>
        <v>1218442.7</v>
      </c>
      <c r="F11" s="47">
        <f t="shared" ref="F11:I11" si="0">F12</f>
        <v>1704921.4200000002</v>
      </c>
      <c r="G11" s="47">
        <f t="shared" si="0"/>
        <v>2097306.17</v>
      </c>
      <c r="H11" s="47">
        <f t="shared" si="0"/>
        <v>1877900</v>
      </c>
      <c r="I11" s="47">
        <f t="shared" si="0"/>
        <v>1925900</v>
      </c>
    </row>
    <row r="12" spans="1:9" ht="25.5" x14ac:dyDescent="0.25">
      <c r="A12" s="20">
        <v>67</v>
      </c>
      <c r="B12" s="20"/>
      <c r="C12" s="20"/>
      <c r="D12" s="7" t="s">
        <v>27</v>
      </c>
      <c r="E12" s="47">
        <f>E13</f>
        <v>1218442.7</v>
      </c>
      <c r="F12" s="47">
        <f t="shared" ref="F12:I12" si="1">F13</f>
        <v>1704921.4200000002</v>
      </c>
      <c r="G12" s="47">
        <f t="shared" si="1"/>
        <v>2097306.17</v>
      </c>
      <c r="H12" s="47">
        <f t="shared" si="1"/>
        <v>1877900</v>
      </c>
      <c r="I12" s="47">
        <f t="shared" si="1"/>
        <v>1925900</v>
      </c>
    </row>
    <row r="13" spans="1:9" x14ac:dyDescent="0.25">
      <c r="A13" s="8"/>
      <c r="B13" s="8">
        <v>671</v>
      </c>
      <c r="C13" s="8"/>
      <c r="D13" s="8" t="s">
        <v>6</v>
      </c>
      <c r="E13" s="49">
        <f>E14+E15</f>
        <v>1218442.7</v>
      </c>
      <c r="F13" s="50">
        <f>F14+F15</f>
        <v>1704921.4200000002</v>
      </c>
      <c r="G13" s="50">
        <f t="shared" ref="G13:I13" si="2">G14+G15</f>
        <v>2097306.17</v>
      </c>
      <c r="H13" s="50">
        <f t="shared" si="2"/>
        <v>1877900</v>
      </c>
      <c r="I13" s="50">
        <f t="shared" si="2"/>
        <v>1925900</v>
      </c>
    </row>
    <row r="14" spans="1:9" ht="38.25" x14ac:dyDescent="0.25">
      <c r="A14" s="11"/>
      <c r="B14" s="11"/>
      <c r="C14" s="56">
        <v>6711</v>
      </c>
      <c r="D14" s="71" t="s">
        <v>71</v>
      </c>
      <c r="E14" s="49">
        <v>1176529.1399999999</v>
      </c>
      <c r="F14" s="50">
        <v>1581460.06</v>
      </c>
      <c r="G14" s="50">
        <v>1623169.21</v>
      </c>
      <c r="H14" s="50">
        <v>1585400</v>
      </c>
      <c r="I14" s="50">
        <v>1533400</v>
      </c>
    </row>
    <row r="15" spans="1:9" ht="38.25" x14ac:dyDescent="0.25">
      <c r="A15" s="11"/>
      <c r="B15" s="11"/>
      <c r="C15" s="12">
        <v>6712</v>
      </c>
      <c r="D15" s="71" t="s">
        <v>80</v>
      </c>
      <c r="E15" s="49">
        <v>41913.56</v>
      </c>
      <c r="F15" s="50">
        <v>123461.36</v>
      </c>
      <c r="G15" s="50">
        <v>474136.96</v>
      </c>
      <c r="H15" s="50">
        <v>292500</v>
      </c>
      <c r="I15" s="50">
        <v>392500</v>
      </c>
    </row>
    <row r="16" spans="1:9" s="89" customFormat="1" x14ac:dyDescent="0.25">
      <c r="A16" s="175" t="s">
        <v>128</v>
      </c>
      <c r="B16" s="176"/>
      <c r="C16" s="176"/>
      <c r="D16" s="177"/>
      <c r="E16" s="47">
        <f>E20</f>
        <v>49771.99</v>
      </c>
      <c r="F16" s="47">
        <f>F17+F20</f>
        <v>56325.14</v>
      </c>
      <c r="G16" s="47">
        <f t="shared" ref="G16:I16" si="3">G20</f>
        <v>50000</v>
      </c>
      <c r="H16" s="47">
        <f t="shared" si="3"/>
        <v>50000</v>
      </c>
      <c r="I16" s="47">
        <f t="shared" si="3"/>
        <v>50000</v>
      </c>
    </row>
    <row r="17" spans="1:9" s="89" customFormat="1" x14ac:dyDescent="0.25">
      <c r="A17" s="102">
        <v>64</v>
      </c>
      <c r="B17" s="102"/>
      <c r="C17" s="102"/>
      <c r="D17" s="102" t="s">
        <v>139</v>
      </c>
      <c r="E17" s="48"/>
      <c r="F17" s="48">
        <v>1325.14</v>
      </c>
      <c r="G17" s="47"/>
      <c r="H17" s="47"/>
      <c r="I17" s="47"/>
    </row>
    <row r="18" spans="1:9" s="89" customFormat="1" x14ac:dyDescent="0.25">
      <c r="A18" s="102"/>
      <c r="B18" s="109">
        <v>641</v>
      </c>
      <c r="C18" s="109"/>
      <c r="D18" s="56" t="s">
        <v>140</v>
      </c>
      <c r="E18" s="50"/>
      <c r="F18" s="50">
        <v>1325.14</v>
      </c>
      <c r="G18" s="47"/>
      <c r="H18" s="47"/>
      <c r="I18" s="47"/>
    </row>
    <row r="19" spans="1:9" s="89" customFormat="1" x14ac:dyDescent="0.25">
      <c r="A19" s="102"/>
      <c r="B19" s="109"/>
      <c r="C19" s="109">
        <v>6412</v>
      </c>
      <c r="D19" s="56" t="s">
        <v>141</v>
      </c>
      <c r="E19" s="50"/>
      <c r="F19" s="50">
        <v>1325.14</v>
      </c>
      <c r="G19" s="47"/>
      <c r="H19" s="47"/>
      <c r="I19" s="47"/>
    </row>
    <row r="20" spans="1:9" s="89" customFormat="1" ht="51" x14ac:dyDescent="0.25">
      <c r="A20" s="11">
        <v>66</v>
      </c>
      <c r="B20" s="11"/>
      <c r="C20" s="7"/>
      <c r="D20" s="52" t="s">
        <v>69</v>
      </c>
      <c r="E20" s="47">
        <f>E21</f>
        <v>49771.99</v>
      </c>
      <c r="F20" s="47">
        <f t="shared" ref="F20:I20" si="4">F21</f>
        <v>55000</v>
      </c>
      <c r="G20" s="47">
        <f t="shared" si="4"/>
        <v>50000</v>
      </c>
      <c r="H20" s="47">
        <f t="shared" si="4"/>
        <v>50000</v>
      </c>
      <c r="I20" s="47">
        <f t="shared" si="4"/>
        <v>50000</v>
      </c>
    </row>
    <row r="21" spans="1:9" s="89" customFormat="1" x14ac:dyDescent="0.25">
      <c r="A21" s="11"/>
      <c r="B21" s="56">
        <v>661</v>
      </c>
      <c r="C21" s="12"/>
      <c r="D21" s="71" t="s">
        <v>25</v>
      </c>
      <c r="E21" s="49">
        <f>E22</f>
        <v>49771.99</v>
      </c>
      <c r="F21" s="49">
        <f t="shared" ref="F21:I21" si="5">F22</f>
        <v>55000</v>
      </c>
      <c r="G21" s="49">
        <f t="shared" si="5"/>
        <v>50000</v>
      </c>
      <c r="H21" s="49">
        <f t="shared" si="5"/>
        <v>50000</v>
      </c>
      <c r="I21" s="49">
        <f t="shared" si="5"/>
        <v>50000</v>
      </c>
    </row>
    <row r="22" spans="1:9" s="89" customFormat="1" x14ac:dyDescent="0.25">
      <c r="A22" s="11"/>
      <c r="B22" s="11"/>
      <c r="C22" s="12">
        <v>6615</v>
      </c>
      <c r="D22" s="71" t="s">
        <v>70</v>
      </c>
      <c r="E22" s="49">
        <v>49771.99</v>
      </c>
      <c r="F22" s="50">
        <v>55000</v>
      </c>
      <c r="G22" s="50">
        <v>50000</v>
      </c>
      <c r="H22" s="50">
        <v>50000</v>
      </c>
      <c r="I22" s="50">
        <v>50000</v>
      </c>
    </row>
    <row r="23" spans="1:9" s="89" customFormat="1" x14ac:dyDescent="0.25">
      <c r="A23" s="105" t="s">
        <v>142</v>
      </c>
      <c r="B23" s="106"/>
      <c r="C23" s="107"/>
      <c r="D23" s="108"/>
      <c r="E23" s="49"/>
      <c r="F23" s="50">
        <f>F24</f>
        <v>8987.4</v>
      </c>
      <c r="G23" s="50"/>
      <c r="H23" s="50"/>
      <c r="I23" s="50"/>
    </row>
    <row r="24" spans="1:9" s="89" customFormat="1" ht="25.5" x14ac:dyDescent="0.25">
      <c r="A24" s="11">
        <v>63</v>
      </c>
      <c r="B24" s="11"/>
      <c r="C24" s="7"/>
      <c r="D24" s="52" t="s">
        <v>134</v>
      </c>
      <c r="E24" s="47"/>
      <c r="F24" s="48">
        <f>F25</f>
        <v>8987.4</v>
      </c>
      <c r="G24" s="48"/>
      <c r="H24" s="48"/>
      <c r="I24" s="48"/>
    </row>
    <row r="25" spans="1:9" s="89" customFormat="1" x14ac:dyDescent="0.25">
      <c r="A25" s="11"/>
      <c r="B25" s="11">
        <v>634</v>
      </c>
      <c r="C25" s="12"/>
      <c r="D25" s="71" t="s">
        <v>137</v>
      </c>
      <c r="E25" s="49"/>
      <c r="F25" s="50">
        <f>F26</f>
        <v>8987.4</v>
      </c>
      <c r="G25" s="50"/>
      <c r="H25" s="50"/>
      <c r="I25" s="50"/>
    </row>
    <row r="26" spans="1:9" s="89" customFormat="1" ht="25.5" x14ac:dyDescent="0.25">
      <c r="A26" s="11"/>
      <c r="B26" s="11"/>
      <c r="C26" s="12">
        <v>6341</v>
      </c>
      <c r="D26" s="71" t="s">
        <v>138</v>
      </c>
      <c r="E26" s="49"/>
      <c r="F26" s="50">
        <v>8987.4</v>
      </c>
      <c r="G26" s="50"/>
      <c r="H26" s="50"/>
      <c r="I26" s="50"/>
    </row>
    <row r="27" spans="1:9" s="89" customFormat="1" x14ac:dyDescent="0.25">
      <c r="A27" s="175" t="s">
        <v>129</v>
      </c>
      <c r="B27" s="176"/>
      <c r="C27" s="176"/>
      <c r="D27" s="177"/>
      <c r="E27" s="47"/>
      <c r="F27" s="48">
        <f t="shared" ref="F27:G29" si="6">F28</f>
        <v>4004.92</v>
      </c>
      <c r="G27" s="48">
        <f t="shared" si="6"/>
        <v>334709.83</v>
      </c>
      <c r="H27" s="48"/>
      <c r="I27" s="48"/>
    </row>
    <row r="28" spans="1:9" ht="25.5" x14ac:dyDescent="0.25">
      <c r="A28" s="11">
        <v>63</v>
      </c>
      <c r="B28" s="11"/>
      <c r="C28" s="12"/>
      <c r="D28" s="71" t="s">
        <v>134</v>
      </c>
      <c r="E28" s="49"/>
      <c r="F28" s="50">
        <f t="shared" si="6"/>
        <v>4004.92</v>
      </c>
      <c r="G28" s="50">
        <f t="shared" si="6"/>
        <v>334709.83</v>
      </c>
      <c r="H28" s="50"/>
      <c r="I28" s="50"/>
    </row>
    <row r="29" spans="1:9" ht="25.5" x14ac:dyDescent="0.25">
      <c r="A29" s="11"/>
      <c r="B29" s="56">
        <v>638</v>
      </c>
      <c r="C29" s="12"/>
      <c r="D29" s="71" t="s">
        <v>135</v>
      </c>
      <c r="E29" s="49"/>
      <c r="F29" s="50">
        <f t="shared" si="6"/>
        <v>4004.92</v>
      </c>
      <c r="G29" s="50">
        <f t="shared" si="6"/>
        <v>334709.83</v>
      </c>
      <c r="H29" s="50"/>
      <c r="I29" s="50"/>
    </row>
    <row r="30" spans="1:9" ht="25.5" x14ac:dyDescent="0.25">
      <c r="A30" s="11"/>
      <c r="B30" s="11"/>
      <c r="C30" s="12">
        <v>6382</v>
      </c>
      <c r="D30" s="71" t="s">
        <v>136</v>
      </c>
      <c r="E30" s="49"/>
      <c r="F30" s="50">
        <v>4004.92</v>
      </c>
      <c r="G30" s="50">
        <v>334709.83</v>
      </c>
      <c r="H30" s="50"/>
      <c r="I30" s="50"/>
    </row>
    <row r="31" spans="1:9" s="89" customFormat="1" ht="23.25" customHeight="1" x14ac:dyDescent="0.25">
      <c r="A31" s="68">
        <v>92</v>
      </c>
      <c r="B31" s="68"/>
      <c r="C31" s="68"/>
      <c r="D31" s="68"/>
      <c r="E31" s="92">
        <v>-231089</v>
      </c>
      <c r="F31" s="92">
        <f>E31+F32</f>
        <v>-110000</v>
      </c>
      <c r="G31" s="92">
        <v>-60000</v>
      </c>
      <c r="H31" s="92">
        <v>0</v>
      </c>
      <c r="I31" s="68"/>
    </row>
    <row r="32" spans="1:9" x14ac:dyDescent="0.25">
      <c r="A32" s="68"/>
      <c r="B32" s="68"/>
      <c r="C32" s="68">
        <v>9221</v>
      </c>
      <c r="D32" s="68" t="s">
        <v>145</v>
      </c>
      <c r="E32" s="92"/>
      <c r="F32" s="92">
        <v>121089</v>
      </c>
      <c r="G32" s="92">
        <v>50000</v>
      </c>
      <c r="H32" s="92">
        <v>60000</v>
      </c>
      <c r="I32" s="68"/>
    </row>
    <row r="33" spans="1:9" ht="18" customHeight="1" x14ac:dyDescent="0.25">
      <c r="A33" s="68"/>
      <c r="B33" s="68"/>
      <c r="C33" s="68">
        <v>9222</v>
      </c>
      <c r="D33" s="68" t="s">
        <v>144</v>
      </c>
      <c r="E33" s="92">
        <v>-44720</v>
      </c>
      <c r="F33" s="92"/>
      <c r="G33" s="92"/>
      <c r="H33" s="92"/>
      <c r="I33" s="68"/>
    </row>
    <row r="34" spans="1:9" s="89" customFormat="1" ht="18" customHeight="1" x14ac:dyDescent="0.25">
      <c r="A34" s="124"/>
      <c r="B34" s="124"/>
      <c r="C34" s="124"/>
      <c r="D34" s="124"/>
      <c r="E34" s="125"/>
      <c r="F34" s="125"/>
      <c r="G34" s="125"/>
      <c r="H34" s="125"/>
      <c r="I34" s="124"/>
    </row>
    <row r="35" spans="1:9" ht="15.75" x14ac:dyDescent="0.25">
      <c r="A35" s="75"/>
      <c r="B35" s="171" t="s">
        <v>132</v>
      </c>
      <c r="C35" s="171"/>
      <c r="D35" s="171"/>
      <c r="E35" s="171"/>
      <c r="F35" s="171"/>
      <c r="G35" s="171"/>
      <c r="H35" s="171"/>
      <c r="I35" s="171"/>
    </row>
    <row r="36" spans="1:9" s="89" customFormat="1" ht="15.75" x14ac:dyDescent="0.25">
      <c r="A36" s="153"/>
      <c r="B36" s="153"/>
      <c r="C36" s="153"/>
      <c r="D36" s="153"/>
      <c r="E36" s="153"/>
      <c r="F36" s="153"/>
      <c r="G36" s="153"/>
      <c r="H36" s="153"/>
      <c r="I36" s="153"/>
    </row>
    <row r="37" spans="1:9" ht="38.25" x14ac:dyDescent="0.25">
      <c r="A37" s="14" t="s">
        <v>4</v>
      </c>
      <c r="B37" s="14" t="s">
        <v>30</v>
      </c>
      <c r="C37" s="14" t="s">
        <v>31</v>
      </c>
      <c r="D37" s="14" t="s">
        <v>7</v>
      </c>
      <c r="E37" s="14" t="s">
        <v>86</v>
      </c>
      <c r="F37" s="15" t="s">
        <v>87</v>
      </c>
      <c r="G37" s="15" t="s">
        <v>88</v>
      </c>
      <c r="H37" s="15" t="s">
        <v>79</v>
      </c>
      <c r="I37" s="15" t="s">
        <v>89</v>
      </c>
    </row>
    <row r="38" spans="1:9" x14ac:dyDescent="0.25">
      <c r="A38" s="100"/>
      <c r="B38" s="100"/>
      <c r="C38" s="100"/>
      <c r="D38" s="100" t="s">
        <v>108</v>
      </c>
      <c r="E38" s="98">
        <f>E40+E47+E72+E78</f>
        <v>1312935.1400000001</v>
      </c>
      <c r="F38" s="98">
        <f>F39+F86</f>
        <v>1653150</v>
      </c>
      <c r="G38" s="98">
        <f>G39+G86+G98</f>
        <v>2432016</v>
      </c>
      <c r="H38" s="98">
        <f>H39+H86</f>
        <v>1867900</v>
      </c>
      <c r="I38" s="98">
        <f>I39+I86</f>
        <v>1975900</v>
      </c>
    </row>
    <row r="39" spans="1:9" x14ac:dyDescent="0.25">
      <c r="A39" s="178" t="s">
        <v>127</v>
      </c>
      <c r="B39" s="178"/>
      <c r="C39" s="178"/>
      <c r="D39" s="179"/>
      <c r="E39" s="98">
        <f>E40+E47+E72+E78</f>
        <v>1312935.1400000001</v>
      </c>
      <c r="F39" s="98">
        <f>F40+F47+F72+F78</f>
        <v>1603150</v>
      </c>
      <c r="G39" s="98">
        <f>G40+G47+G72+G78+G75</f>
        <v>2047306</v>
      </c>
      <c r="H39" s="98">
        <f t="shared" ref="H39:I39" si="7">H40+H47+H72+H78+H75</f>
        <v>1817900</v>
      </c>
      <c r="I39" s="98">
        <f t="shared" si="7"/>
        <v>1925900</v>
      </c>
    </row>
    <row r="40" spans="1:9" x14ac:dyDescent="0.25">
      <c r="A40" s="7">
        <v>31</v>
      </c>
      <c r="B40" s="7"/>
      <c r="C40" s="7"/>
      <c r="D40" s="7" t="s">
        <v>9</v>
      </c>
      <c r="E40" s="47">
        <f>E41+E43+E45</f>
        <v>761393.09000000008</v>
      </c>
      <c r="F40" s="40">
        <f>F41+F43+F45</f>
        <v>1053000</v>
      </c>
      <c r="G40" s="40">
        <f>G42+G44+G46</f>
        <v>1062924</v>
      </c>
      <c r="H40" s="40">
        <f>H41+H43+H45</f>
        <v>1060000</v>
      </c>
      <c r="I40" s="40">
        <f>I41+I43+I45</f>
        <v>1073000</v>
      </c>
    </row>
    <row r="41" spans="1:9" x14ac:dyDescent="0.25">
      <c r="A41" s="8"/>
      <c r="B41" s="12">
        <v>311</v>
      </c>
      <c r="C41" s="35"/>
      <c r="D41" s="12" t="s">
        <v>32</v>
      </c>
      <c r="E41" s="36">
        <f>E42</f>
        <v>586930.36</v>
      </c>
      <c r="F41" s="37">
        <f>F42</f>
        <v>800000</v>
      </c>
      <c r="G41" s="37">
        <f t="shared" ref="G41:I41" si="8">G42</f>
        <v>795924</v>
      </c>
      <c r="H41" s="37">
        <f t="shared" si="8"/>
        <v>800000</v>
      </c>
      <c r="I41" s="37">
        <f t="shared" si="8"/>
        <v>800000</v>
      </c>
    </row>
    <row r="42" spans="1:9" x14ac:dyDescent="0.25">
      <c r="A42" s="8"/>
      <c r="B42" s="12"/>
      <c r="C42" s="35">
        <v>3111</v>
      </c>
      <c r="D42" s="12" t="s">
        <v>33</v>
      </c>
      <c r="E42" s="36">
        <v>586930.36</v>
      </c>
      <c r="F42" s="37">
        <v>800000</v>
      </c>
      <c r="G42" s="37">
        <v>795924</v>
      </c>
      <c r="H42" s="5">
        <v>800000</v>
      </c>
      <c r="I42" s="5">
        <v>800000</v>
      </c>
    </row>
    <row r="43" spans="1:9" x14ac:dyDescent="0.25">
      <c r="A43" s="8"/>
      <c r="B43" s="12">
        <v>312</v>
      </c>
      <c r="C43" s="35"/>
      <c r="D43" s="12" t="s">
        <v>34</v>
      </c>
      <c r="E43" s="57">
        <f>E44</f>
        <v>76406.66</v>
      </c>
      <c r="F43" s="37">
        <f>F44</f>
        <v>117000</v>
      </c>
      <c r="G43" s="37">
        <f t="shared" ref="G43:I43" si="9">G44</f>
        <v>131000</v>
      </c>
      <c r="H43" s="37">
        <f t="shared" si="9"/>
        <v>124000</v>
      </c>
      <c r="I43" s="37">
        <f t="shared" si="9"/>
        <v>137000</v>
      </c>
    </row>
    <row r="44" spans="1:9" x14ac:dyDescent="0.25">
      <c r="A44" s="8"/>
      <c r="B44" s="12"/>
      <c r="C44" s="35">
        <v>3121</v>
      </c>
      <c r="D44" s="12" t="s">
        <v>34</v>
      </c>
      <c r="E44" s="57">
        <v>76406.66</v>
      </c>
      <c r="F44" s="37">
        <v>117000</v>
      </c>
      <c r="G44" s="37">
        <v>131000</v>
      </c>
      <c r="H44" s="37">
        <v>124000</v>
      </c>
      <c r="I44" s="37">
        <v>137000</v>
      </c>
    </row>
    <row r="45" spans="1:9" x14ac:dyDescent="0.25">
      <c r="A45" s="8"/>
      <c r="B45" s="12">
        <v>313</v>
      </c>
      <c r="C45" s="35"/>
      <c r="D45" s="51" t="s">
        <v>35</v>
      </c>
      <c r="E45" s="36">
        <f>E46</f>
        <v>98056.07</v>
      </c>
      <c r="F45" s="37">
        <f>F46</f>
        <v>136000</v>
      </c>
      <c r="G45" s="37">
        <f>G46</f>
        <v>136000</v>
      </c>
      <c r="H45" s="5">
        <f>H46</f>
        <v>136000</v>
      </c>
      <c r="I45" s="5">
        <f>I46</f>
        <v>136000</v>
      </c>
    </row>
    <row r="46" spans="1:9" ht="26.25" x14ac:dyDescent="0.25">
      <c r="A46" s="8"/>
      <c r="B46" s="12"/>
      <c r="C46" s="35">
        <v>3132</v>
      </c>
      <c r="D46" s="51" t="s">
        <v>36</v>
      </c>
      <c r="E46" s="36">
        <v>98056.07</v>
      </c>
      <c r="F46" s="37">
        <v>136000</v>
      </c>
      <c r="G46" s="37">
        <v>136000</v>
      </c>
      <c r="H46" s="5">
        <v>136000</v>
      </c>
      <c r="I46" s="5">
        <v>136000</v>
      </c>
    </row>
    <row r="47" spans="1:9" x14ac:dyDescent="0.25">
      <c r="A47" s="20">
        <v>32</v>
      </c>
      <c r="B47" s="20"/>
      <c r="C47" s="20"/>
      <c r="D47" s="52" t="s">
        <v>21</v>
      </c>
      <c r="E47" s="47">
        <f>E48+E53+E59+E68</f>
        <v>465708.01</v>
      </c>
      <c r="F47" s="46">
        <f>F48+F53+F59+F68</f>
        <v>459650</v>
      </c>
      <c r="G47" s="46">
        <f>G48+G53+G59+G68</f>
        <v>508245</v>
      </c>
      <c r="H47" s="46">
        <f>H48+H53+H59+H68</f>
        <v>463400</v>
      </c>
      <c r="I47" s="46">
        <f>I48+I53+I59+I68+K63</f>
        <v>458400</v>
      </c>
    </row>
    <row r="48" spans="1:9" x14ac:dyDescent="0.25">
      <c r="A48" s="8"/>
      <c r="B48" s="12">
        <v>321</v>
      </c>
      <c r="C48" s="35"/>
      <c r="D48" s="51" t="s">
        <v>37</v>
      </c>
      <c r="E48" s="36">
        <f>E49+E50+E51+E52</f>
        <v>28154.019999999997</v>
      </c>
      <c r="F48" s="37">
        <f>F49+F50+F51+F52</f>
        <v>35300</v>
      </c>
      <c r="G48" s="37">
        <f>G49+G50+G51+G52</f>
        <v>32300</v>
      </c>
      <c r="H48" s="81">
        <f>H49+H50+H51+H52</f>
        <v>32300</v>
      </c>
      <c r="I48" s="81">
        <f>I49+I50+I51+I52</f>
        <v>32300</v>
      </c>
    </row>
    <row r="49" spans="1:9" x14ac:dyDescent="0.25">
      <c r="A49" s="8"/>
      <c r="B49" s="12"/>
      <c r="C49" s="35">
        <v>3211</v>
      </c>
      <c r="D49" s="51" t="s">
        <v>38</v>
      </c>
      <c r="E49" s="36">
        <v>330.28</v>
      </c>
      <c r="F49" s="37">
        <v>1000</v>
      </c>
      <c r="G49" s="37">
        <v>1000</v>
      </c>
      <c r="H49" s="5">
        <v>1000</v>
      </c>
      <c r="I49" s="5">
        <v>1000</v>
      </c>
    </row>
    <row r="50" spans="1:9" ht="26.25" x14ac:dyDescent="0.25">
      <c r="A50" s="8"/>
      <c r="B50" s="12"/>
      <c r="C50" s="35">
        <v>3212</v>
      </c>
      <c r="D50" s="51" t="s">
        <v>39</v>
      </c>
      <c r="E50" s="36">
        <v>27278.42</v>
      </c>
      <c r="F50" s="37">
        <v>31000</v>
      </c>
      <c r="G50" s="37">
        <v>28000</v>
      </c>
      <c r="H50" s="5">
        <v>28000</v>
      </c>
      <c r="I50" s="5">
        <v>28000</v>
      </c>
    </row>
    <row r="51" spans="1:9" x14ac:dyDescent="0.25">
      <c r="A51" s="8"/>
      <c r="B51" s="12"/>
      <c r="C51" s="35">
        <v>3213</v>
      </c>
      <c r="D51" s="51" t="s">
        <v>40</v>
      </c>
      <c r="E51" s="36">
        <v>453.32</v>
      </c>
      <c r="F51" s="37">
        <v>3000</v>
      </c>
      <c r="G51" s="37">
        <v>3000</v>
      </c>
      <c r="H51" s="5">
        <v>3000</v>
      </c>
      <c r="I51" s="5">
        <v>3000</v>
      </c>
    </row>
    <row r="52" spans="1:9" x14ac:dyDescent="0.25">
      <c r="A52" s="8"/>
      <c r="B52" s="12"/>
      <c r="C52" s="35">
        <v>3214</v>
      </c>
      <c r="D52" s="51" t="s">
        <v>41</v>
      </c>
      <c r="E52" s="36">
        <v>92</v>
      </c>
      <c r="F52" s="37">
        <v>300</v>
      </c>
      <c r="G52" s="37">
        <v>300</v>
      </c>
      <c r="H52" s="37">
        <v>300</v>
      </c>
      <c r="I52" s="37">
        <v>300</v>
      </c>
    </row>
    <row r="53" spans="1:9" x14ac:dyDescent="0.25">
      <c r="A53" s="8"/>
      <c r="B53" s="12">
        <v>322</v>
      </c>
      <c r="C53" s="35"/>
      <c r="D53" s="51" t="s">
        <v>42</v>
      </c>
      <c r="E53" s="36">
        <f>E54+E55+E56+E57+E58</f>
        <v>244631.72000000003</v>
      </c>
      <c r="F53" s="37">
        <f>F54+F55+F56+F57+F58</f>
        <v>261800</v>
      </c>
      <c r="G53" s="37">
        <f>G54+G55+G56+G57+G58</f>
        <v>261800</v>
      </c>
      <c r="H53" s="81">
        <f>H54+H55+H56+H57+H58</f>
        <v>261800</v>
      </c>
      <c r="I53" s="81">
        <f>I54+I55+I56+I57+I58</f>
        <v>261800</v>
      </c>
    </row>
    <row r="54" spans="1:9" ht="26.25" x14ac:dyDescent="0.25">
      <c r="A54" s="8"/>
      <c r="B54" s="12"/>
      <c r="C54" s="35">
        <v>3221</v>
      </c>
      <c r="D54" s="51" t="s">
        <v>43</v>
      </c>
      <c r="E54" s="36">
        <v>16232.38</v>
      </c>
      <c r="F54" s="37">
        <v>18000</v>
      </c>
      <c r="G54" s="37">
        <v>18000</v>
      </c>
      <c r="H54" s="37">
        <v>18000</v>
      </c>
      <c r="I54" s="37">
        <v>18000</v>
      </c>
    </row>
    <row r="55" spans="1:9" x14ac:dyDescent="0.25">
      <c r="A55" s="8"/>
      <c r="B55" s="12"/>
      <c r="C55" s="35">
        <v>3223</v>
      </c>
      <c r="D55" s="51" t="s">
        <v>44</v>
      </c>
      <c r="E55" s="36">
        <v>164577.98000000001</v>
      </c>
      <c r="F55" s="37">
        <v>181000</v>
      </c>
      <c r="G55" s="37">
        <v>181000</v>
      </c>
      <c r="H55" s="37">
        <v>181000</v>
      </c>
      <c r="I55" s="37">
        <v>181000</v>
      </c>
    </row>
    <row r="56" spans="1:9" ht="26.25" x14ac:dyDescent="0.25">
      <c r="A56" s="8"/>
      <c r="B56" s="12"/>
      <c r="C56" s="35">
        <v>3224</v>
      </c>
      <c r="D56" s="51" t="s">
        <v>45</v>
      </c>
      <c r="E56" s="36">
        <v>61132.51</v>
      </c>
      <c r="F56" s="37">
        <v>59200</v>
      </c>
      <c r="G56" s="37">
        <v>59200</v>
      </c>
      <c r="H56" s="37">
        <v>59200</v>
      </c>
      <c r="I56" s="37">
        <v>59200</v>
      </c>
    </row>
    <row r="57" spans="1:9" x14ac:dyDescent="0.25">
      <c r="A57" s="8"/>
      <c r="B57" s="12"/>
      <c r="C57" s="35">
        <v>3225</v>
      </c>
      <c r="D57" s="51" t="s">
        <v>46</v>
      </c>
      <c r="E57" s="36">
        <v>70.45</v>
      </c>
      <c r="F57" s="37">
        <v>600</v>
      </c>
      <c r="G57" s="37">
        <v>600</v>
      </c>
      <c r="H57" s="37">
        <v>600</v>
      </c>
      <c r="I57" s="37">
        <v>600</v>
      </c>
    </row>
    <row r="58" spans="1:9" ht="26.25" x14ac:dyDescent="0.25">
      <c r="A58" s="8"/>
      <c r="B58" s="12"/>
      <c r="C58" s="35">
        <v>3227</v>
      </c>
      <c r="D58" s="51" t="s">
        <v>47</v>
      </c>
      <c r="E58" s="36">
        <v>2618.4</v>
      </c>
      <c r="F58" s="37">
        <v>3000</v>
      </c>
      <c r="G58" s="37">
        <v>3000</v>
      </c>
      <c r="H58" s="37">
        <v>3000</v>
      </c>
      <c r="I58" s="37">
        <v>3000</v>
      </c>
    </row>
    <row r="59" spans="1:9" x14ac:dyDescent="0.25">
      <c r="A59" s="8"/>
      <c r="B59" s="12">
        <v>323</v>
      </c>
      <c r="C59" s="35"/>
      <c r="D59" s="51" t="s">
        <v>48</v>
      </c>
      <c r="E59" s="36">
        <f>E60+E61+E62+E63+E64+E65+E66+E67</f>
        <v>189009.77</v>
      </c>
      <c r="F59" s="37">
        <f>F60+F61+F62+F63+F64+F65+F66+F67</f>
        <v>156150</v>
      </c>
      <c r="G59" s="37">
        <f>G60+G61+G62+G63+G64+G65+G66+G67</f>
        <v>207745</v>
      </c>
      <c r="H59" s="81">
        <f>H60+H61+H62+H63+H64+H65+H66+H67</f>
        <v>162900</v>
      </c>
      <c r="I59" s="81">
        <f>I60+I61+I62+I63+I64+I65+I66+I67</f>
        <v>157900</v>
      </c>
    </row>
    <row r="60" spans="1:9" x14ac:dyDescent="0.25">
      <c r="A60" s="8"/>
      <c r="B60" s="12"/>
      <c r="C60" s="35">
        <v>3231</v>
      </c>
      <c r="D60" s="51" t="s">
        <v>49</v>
      </c>
      <c r="E60" s="36">
        <v>8752.99</v>
      </c>
      <c r="F60" s="37">
        <v>7700</v>
      </c>
      <c r="G60" s="37">
        <v>9000</v>
      </c>
      <c r="H60" s="37">
        <v>9000</v>
      </c>
      <c r="I60" s="37">
        <v>9000</v>
      </c>
    </row>
    <row r="61" spans="1:9" ht="26.25" x14ac:dyDescent="0.25">
      <c r="A61" s="8"/>
      <c r="B61" s="12"/>
      <c r="C61" s="35">
        <v>3232</v>
      </c>
      <c r="D61" s="51" t="s">
        <v>50</v>
      </c>
      <c r="E61" s="36">
        <v>97762.1</v>
      </c>
      <c r="F61" s="37">
        <v>70000</v>
      </c>
      <c r="G61" s="37">
        <v>116000</v>
      </c>
      <c r="H61" s="5">
        <v>74000</v>
      </c>
      <c r="I61" s="5">
        <v>69000</v>
      </c>
    </row>
    <row r="62" spans="1:9" x14ac:dyDescent="0.25">
      <c r="A62" s="8"/>
      <c r="B62" s="12"/>
      <c r="C62" s="35">
        <v>3233</v>
      </c>
      <c r="D62" s="51" t="s">
        <v>51</v>
      </c>
      <c r="E62" s="36">
        <v>632.34</v>
      </c>
      <c r="F62" s="37">
        <v>1000</v>
      </c>
      <c r="G62" s="37">
        <v>3845</v>
      </c>
      <c r="H62" s="5">
        <v>1000</v>
      </c>
      <c r="I62" s="5">
        <v>1000</v>
      </c>
    </row>
    <row r="63" spans="1:9" x14ac:dyDescent="0.25">
      <c r="A63" s="8"/>
      <c r="B63" s="12"/>
      <c r="C63" s="35">
        <v>3234</v>
      </c>
      <c r="D63" s="51" t="s">
        <v>52</v>
      </c>
      <c r="E63" s="36">
        <v>62267.73</v>
      </c>
      <c r="F63" s="37">
        <v>62000</v>
      </c>
      <c r="G63" s="37">
        <v>62000</v>
      </c>
      <c r="H63" s="5">
        <v>62000</v>
      </c>
      <c r="I63" s="5">
        <v>62000</v>
      </c>
    </row>
    <row r="64" spans="1:9" x14ac:dyDescent="0.25">
      <c r="A64" s="8"/>
      <c r="B64" s="8"/>
      <c r="C64" s="41">
        <v>3236</v>
      </c>
      <c r="D64" s="51" t="s">
        <v>53</v>
      </c>
      <c r="E64" s="36">
        <v>3361.53</v>
      </c>
      <c r="F64" s="37">
        <v>2200</v>
      </c>
      <c r="G64" s="37">
        <v>3100</v>
      </c>
      <c r="H64" s="37">
        <v>3100</v>
      </c>
      <c r="I64" s="37">
        <v>3100</v>
      </c>
    </row>
    <row r="65" spans="1:9" x14ac:dyDescent="0.25">
      <c r="A65" s="8"/>
      <c r="B65" s="8"/>
      <c r="C65" s="41">
        <v>3237</v>
      </c>
      <c r="D65" s="51" t="s">
        <v>54</v>
      </c>
      <c r="E65" s="36">
        <v>9737.34</v>
      </c>
      <c r="F65" s="37">
        <v>4100</v>
      </c>
      <c r="G65" s="37">
        <v>6600</v>
      </c>
      <c r="H65" s="5">
        <v>6600</v>
      </c>
      <c r="I65" s="5">
        <v>6600</v>
      </c>
    </row>
    <row r="66" spans="1:9" x14ac:dyDescent="0.25">
      <c r="A66" s="8"/>
      <c r="B66" s="8"/>
      <c r="C66" s="41">
        <v>3238</v>
      </c>
      <c r="D66" s="51" t="s">
        <v>55</v>
      </c>
      <c r="E66" s="36">
        <v>383.59</v>
      </c>
      <c r="F66" s="37">
        <v>550</v>
      </c>
      <c r="G66" s="37">
        <v>600</v>
      </c>
      <c r="H66" s="37">
        <v>600</v>
      </c>
      <c r="I66" s="37">
        <v>600</v>
      </c>
    </row>
    <row r="67" spans="1:9" x14ac:dyDescent="0.25">
      <c r="A67" s="8"/>
      <c r="B67" s="8"/>
      <c r="C67" s="41">
        <v>3239</v>
      </c>
      <c r="D67" s="51" t="s">
        <v>56</v>
      </c>
      <c r="E67" s="36">
        <v>6112.15</v>
      </c>
      <c r="F67" s="37">
        <v>8600</v>
      </c>
      <c r="G67" s="37">
        <v>6600</v>
      </c>
      <c r="H67" s="5">
        <v>6600</v>
      </c>
      <c r="I67" s="5">
        <v>6600</v>
      </c>
    </row>
    <row r="68" spans="1:9" x14ac:dyDescent="0.25">
      <c r="A68" s="8"/>
      <c r="B68" s="56">
        <v>329</v>
      </c>
      <c r="C68" s="103"/>
      <c r="D68" s="51" t="s">
        <v>57</v>
      </c>
      <c r="E68" s="36">
        <f>E69+E70+E71</f>
        <v>3912.5</v>
      </c>
      <c r="F68" s="37">
        <f>F69+F70+F71</f>
        <v>6400</v>
      </c>
      <c r="G68" s="37">
        <f>G69+G70+G71</f>
        <v>6400</v>
      </c>
      <c r="H68" s="81">
        <f>H69+H70+H71</f>
        <v>6400</v>
      </c>
      <c r="I68" s="81">
        <f>I69+I70+I71</f>
        <v>6400</v>
      </c>
    </row>
    <row r="69" spans="1:9" x14ac:dyDescent="0.25">
      <c r="A69" s="8"/>
      <c r="B69" s="12"/>
      <c r="C69" s="35">
        <v>3292</v>
      </c>
      <c r="D69" s="51" t="s">
        <v>58</v>
      </c>
      <c r="E69" s="36">
        <v>3357.92</v>
      </c>
      <c r="F69" s="37">
        <v>4400</v>
      </c>
      <c r="G69" s="37">
        <v>4400</v>
      </c>
      <c r="H69" s="5">
        <v>4400</v>
      </c>
      <c r="I69" s="6">
        <v>4400</v>
      </c>
    </row>
    <row r="70" spans="1:9" x14ac:dyDescent="0.25">
      <c r="A70" s="8"/>
      <c r="B70" s="12"/>
      <c r="C70" s="35">
        <v>3293</v>
      </c>
      <c r="D70" s="51" t="s">
        <v>59</v>
      </c>
      <c r="E70" s="36">
        <v>388.03</v>
      </c>
      <c r="F70" s="37">
        <v>1000</v>
      </c>
      <c r="G70" s="37">
        <v>1000</v>
      </c>
      <c r="H70" s="37">
        <v>1000</v>
      </c>
      <c r="I70" s="37">
        <v>1000</v>
      </c>
    </row>
    <row r="71" spans="1:9" x14ac:dyDescent="0.25">
      <c r="A71" s="20"/>
      <c r="B71" s="42"/>
      <c r="C71" s="42">
        <v>3295</v>
      </c>
      <c r="D71" s="51" t="s">
        <v>60</v>
      </c>
      <c r="E71" s="36">
        <v>166.55</v>
      </c>
      <c r="F71" s="37">
        <v>1000</v>
      </c>
      <c r="G71" s="37">
        <v>1000</v>
      </c>
      <c r="H71" s="43">
        <v>1000</v>
      </c>
      <c r="I71" s="43">
        <v>1000</v>
      </c>
    </row>
    <row r="72" spans="1:9" s="89" customFormat="1" x14ac:dyDescent="0.25">
      <c r="A72" s="20">
        <v>34</v>
      </c>
      <c r="B72" s="44"/>
      <c r="C72" s="44"/>
      <c r="D72" s="53" t="s">
        <v>68</v>
      </c>
      <c r="E72" s="38">
        <f>E73</f>
        <v>3617.29</v>
      </c>
      <c r="F72" s="39">
        <f t="shared" ref="F72" si="10">F73</f>
        <v>2000</v>
      </c>
      <c r="G72" s="39">
        <f t="shared" ref="G72:I73" si="11">G73</f>
        <v>2000</v>
      </c>
      <c r="H72" s="39">
        <f t="shared" si="11"/>
        <v>2000</v>
      </c>
      <c r="I72" s="39">
        <f t="shared" si="11"/>
        <v>2000</v>
      </c>
    </row>
    <row r="73" spans="1:9" s="89" customFormat="1" x14ac:dyDescent="0.25">
      <c r="A73" s="20"/>
      <c r="B73" s="42">
        <v>343</v>
      </c>
      <c r="C73" s="42"/>
      <c r="D73" s="51" t="s">
        <v>61</v>
      </c>
      <c r="E73" s="36">
        <f>E74</f>
        <v>3617.29</v>
      </c>
      <c r="F73" s="37">
        <v>2000</v>
      </c>
      <c r="G73" s="37">
        <f t="shared" si="11"/>
        <v>2000</v>
      </c>
      <c r="H73" s="43">
        <f t="shared" si="11"/>
        <v>2000</v>
      </c>
      <c r="I73" s="43">
        <f t="shared" si="11"/>
        <v>2000</v>
      </c>
    </row>
    <row r="74" spans="1:9" s="89" customFormat="1" x14ac:dyDescent="0.25">
      <c r="A74" s="20"/>
      <c r="B74" s="42"/>
      <c r="C74" s="42">
        <v>3433</v>
      </c>
      <c r="D74" s="51" t="s">
        <v>62</v>
      </c>
      <c r="E74" s="36">
        <v>3617.29</v>
      </c>
      <c r="F74" s="37">
        <v>2000</v>
      </c>
      <c r="G74" s="37">
        <v>2000</v>
      </c>
      <c r="H74" s="43">
        <v>2000</v>
      </c>
      <c r="I74" s="43">
        <v>2000</v>
      </c>
    </row>
    <row r="75" spans="1:9" ht="26.25" x14ac:dyDescent="0.25">
      <c r="A75" s="20">
        <v>41</v>
      </c>
      <c r="B75" s="44"/>
      <c r="C75" s="44"/>
      <c r="D75" s="53" t="s">
        <v>124</v>
      </c>
      <c r="E75" s="38"/>
      <c r="F75" s="39"/>
      <c r="G75" s="39">
        <f>G76</f>
        <v>271837</v>
      </c>
      <c r="H75" s="39">
        <f t="shared" ref="H75:I75" si="12">H76</f>
        <v>200000</v>
      </c>
      <c r="I75" s="39">
        <f t="shared" si="12"/>
        <v>390000</v>
      </c>
    </row>
    <row r="76" spans="1:9" x14ac:dyDescent="0.25">
      <c r="A76" s="20"/>
      <c r="B76" s="42">
        <v>412</v>
      </c>
      <c r="C76" s="42"/>
      <c r="D76" s="51" t="s">
        <v>125</v>
      </c>
      <c r="E76" s="36"/>
      <c r="F76" s="37"/>
      <c r="G76" s="37">
        <f>G77</f>
        <v>271837</v>
      </c>
      <c r="H76" s="37">
        <f t="shared" ref="H76:I76" si="13">H77</f>
        <v>200000</v>
      </c>
      <c r="I76" s="37">
        <f t="shared" si="13"/>
        <v>390000</v>
      </c>
    </row>
    <row r="77" spans="1:9" x14ac:dyDescent="0.25">
      <c r="A77" s="20"/>
      <c r="B77" s="42"/>
      <c r="C77" s="42">
        <v>4124</v>
      </c>
      <c r="D77" s="51" t="s">
        <v>126</v>
      </c>
      <c r="E77" s="36"/>
      <c r="F77" s="37"/>
      <c r="G77" s="37">
        <v>271837</v>
      </c>
      <c r="H77" s="43">
        <v>200000</v>
      </c>
      <c r="I77" s="43">
        <v>390000</v>
      </c>
    </row>
    <row r="78" spans="1:9" s="89" customFormat="1" ht="26.25" x14ac:dyDescent="0.25">
      <c r="A78" s="44">
        <v>42</v>
      </c>
      <c r="B78" s="44"/>
      <c r="C78" s="44"/>
      <c r="D78" s="53" t="s">
        <v>28</v>
      </c>
      <c r="E78" s="38">
        <f>E79</f>
        <v>82216.750000000015</v>
      </c>
      <c r="F78" s="39">
        <f>F79</f>
        <v>88500</v>
      </c>
      <c r="G78" s="39">
        <f>G79</f>
        <v>202300</v>
      </c>
      <c r="H78" s="39">
        <f>H79</f>
        <v>92500</v>
      </c>
      <c r="I78" s="45">
        <f>I79</f>
        <v>2500</v>
      </c>
    </row>
    <row r="79" spans="1:9" x14ac:dyDescent="0.25">
      <c r="A79" s="42"/>
      <c r="B79" s="42">
        <v>422</v>
      </c>
      <c r="C79" s="42"/>
      <c r="D79" s="51" t="s">
        <v>63</v>
      </c>
      <c r="E79" s="36">
        <f>E80+E82+E84+E85+E81</f>
        <v>82216.750000000015</v>
      </c>
      <c r="F79" s="36">
        <f>F80+F82+F84+F85+F81+F83</f>
        <v>88500</v>
      </c>
      <c r="G79" s="36">
        <f>G80+G82+G84+G85+G81</f>
        <v>202300</v>
      </c>
      <c r="H79" s="36">
        <f t="shared" ref="H79:I79" si="14">H80+H82+H84+H85+H81</f>
        <v>92500</v>
      </c>
      <c r="I79" s="36">
        <f t="shared" si="14"/>
        <v>2500</v>
      </c>
    </row>
    <row r="80" spans="1:9" s="89" customFormat="1" x14ac:dyDescent="0.25">
      <c r="A80" s="42"/>
      <c r="B80" s="42"/>
      <c r="C80" s="42">
        <v>4221</v>
      </c>
      <c r="D80" s="51" t="s">
        <v>64</v>
      </c>
      <c r="E80" s="36">
        <v>12016.64</v>
      </c>
      <c r="F80" s="37">
        <v>20000</v>
      </c>
      <c r="G80" s="37">
        <v>41000</v>
      </c>
      <c r="H80" s="43">
        <v>10000</v>
      </c>
      <c r="I80" s="43"/>
    </row>
    <row r="81" spans="1:9" x14ac:dyDescent="0.25">
      <c r="A81" s="42"/>
      <c r="B81" s="42"/>
      <c r="C81" s="42">
        <v>4222</v>
      </c>
      <c r="D81" s="51" t="s">
        <v>120</v>
      </c>
      <c r="E81" s="36">
        <v>861.3</v>
      </c>
      <c r="F81" s="37">
        <v>300</v>
      </c>
      <c r="G81" s="37">
        <v>1500</v>
      </c>
      <c r="H81" s="43">
        <v>1500</v>
      </c>
      <c r="I81" s="43">
        <v>1500</v>
      </c>
    </row>
    <row r="82" spans="1:9" x14ac:dyDescent="0.25">
      <c r="A82" s="42"/>
      <c r="B82" s="42"/>
      <c r="C82" s="42">
        <v>4223</v>
      </c>
      <c r="D82" s="51" t="s">
        <v>65</v>
      </c>
      <c r="E82" s="36">
        <v>3202.63</v>
      </c>
      <c r="F82" s="37">
        <v>3200</v>
      </c>
      <c r="G82" s="37">
        <v>3000</v>
      </c>
      <c r="H82" s="43">
        <v>80000</v>
      </c>
      <c r="I82" s="43"/>
    </row>
    <row r="83" spans="1:9" x14ac:dyDescent="0.25">
      <c r="A83" s="42"/>
      <c r="B83" s="42"/>
      <c r="C83" s="42">
        <v>4224</v>
      </c>
      <c r="D83" s="51" t="s">
        <v>123</v>
      </c>
      <c r="E83" s="36"/>
      <c r="F83" s="37">
        <v>10000</v>
      </c>
      <c r="G83" s="37"/>
      <c r="H83" s="43"/>
      <c r="I83" s="43"/>
    </row>
    <row r="84" spans="1:9" s="89" customFormat="1" x14ac:dyDescent="0.25">
      <c r="A84" s="42"/>
      <c r="B84" s="42"/>
      <c r="C84" s="42">
        <v>4225</v>
      </c>
      <c r="D84" s="51" t="s">
        <v>66</v>
      </c>
      <c r="E84" s="36">
        <v>10976.24</v>
      </c>
      <c r="F84" s="37">
        <v>1000</v>
      </c>
      <c r="G84" s="37">
        <v>106800</v>
      </c>
      <c r="H84" s="43">
        <v>1000</v>
      </c>
      <c r="I84" s="43">
        <v>1000</v>
      </c>
    </row>
    <row r="85" spans="1:9" x14ac:dyDescent="0.25">
      <c r="A85" s="42"/>
      <c r="B85" s="42"/>
      <c r="C85" s="42">
        <v>4226</v>
      </c>
      <c r="D85" s="51" t="s">
        <v>67</v>
      </c>
      <c r="E85" s="36">
        <v>55159.94</v>
      </c>
      <c r="F85" s="37">
        <v>54000</v>
      </c>
      <c r="G85" s="37">
        <v>50000</v>
      </c>
      <c r="H85" s="43"/>
      <c r="I85" s="43"/>
    </row>
    <row r="86" spans="1:9" s="89" customFormat="1" x14ac:dyDescent="0.25">
      <c r="A86" s="180" t="s">
        <v>128</v>
      </c>
      <c r="B86" s="181"/>
      <c r="C86" s="181"/>
      <c r="D86" s="182"/>
      <c r="E86" s="68"/>
      <c r="F86" s="94">
        <f>F87</f>
        <v>50000</v>
      </c>
      <c r="G86" s="94">
        <f t="shared" ref="G86:I86" si="15">G87</f>
        <v>50000</v>
      </c>
      <c r="H86" s="94">
        <f t="shared" si="15"/>
        <v>50000</v>
      </c>
      <c r="I86" s="94">
        <f t="shared" si="15"/>
        <v>50000</v>
      </c>
    </row>
    <row r="87" spans="1:9" s="89" customFormat="1" x14ac:dyDescent="0.25">
      <c r="A87" s="104">
        <v>32</v>
      </c>
      <c r="B87" s="104"/>
      <c r="C87" s="104"/>
      <c r="D87" s="95" t="s">
        <v>21</v>
      </c>
      <c r="E87" s="94">
        <f>E88+E91</f>
        <v>46662.990000000005</v>
      </c>
      <c r="F87" s="94">
        <f>F88+F91</f>
        <v>50000</v>
      </c>
      <c r="G87" s="94">
        <f>G88+G91</f>
        <v>50000</v>
      </c>
      <c r="H87" s="94">
        <f t="shared" ref="H87:I87" si="16">H88+H91</f>
        <v>50000</v>
      </c>
      <c r="I87" s="94">
        <f t="shared" si="16"/>
        <v>50000</v>
      </c>
    </row>
    <row r="88" spans="1:9" s="89" customFormat="1" x14ac:dyDescent="0.25">
      <c r="A88" s="68"/>
      <c r="B88" s="68">
        <v>322</v>
      </c>
      <c r="C88" s="68"/>
      <c r="D88" s="69" t="s">
        <v>42</v>
      </c>
      <c r="E88" s="92">
        <f>E89+E90</f>
        <v>9291</v>
      </c>
      <c r="F88" s="92">
        <f>F89+F90</f>
        <v>12800</v>
      </c>
      <c r="G88" s="92">
        <f t="shared" ref="G88:I88" si="17">G89+G90</f>
        <v>12800</v>
      </c>
      <c r="H88" s="92">
        <f t="shared" si="17"/>
        <v>12800</v>
      </c>
      <c r="I88" s="92">
        <f t="shared" si="17"/>
        <v>12800</v>
      </c>
    </row>
    <row r="89" spans="1:9" x14ac:dyDescent="0.25">
      <c r="A89" s="68"/>
      <c r="B89" s="68"/>
      <c r="C89" s="68">
        <v>3223</v>
      </c>
      <c r="D89" s="69" t="s">
        <v>44</v>
      </c>
      <c r="E89" s="92">
        <v>6637</v>
      </c>
      <c r="F89" s="92">
        <v>10000</v>
      </c>
      <c r="G89" s="92">
        <v>10000</v>
      </c>
      <c r="H89" s="92">
        <v>10000</v>
      </c>
      <c r="I89" s="92">
        <v>10000</v>
      </c>
    </row>
    <row r="90" spans="1:9" ht="30" x14ac:dyDescent="0.25">
      <c r="A90" s="68"/>
      <c r="B90" s="68"/>
      <c r="C90" s="68">
        <v>3224</v>
      </c>
      <c r="D90" s="69" t="s">
        <v>45</v>
      </c>
      <c r="E90" s="92">
        <v>2654</v>
      </c>
      <c r="F90" s="92">
        <v>2800</v>
      </c>
      <c r="G90" s="92">
        <v>2800</v>
      </c>
      <c r="H90" s="92">
        <v>2800</v>
      </c>
      <c r="I90" s="92">
        <v>2800</v>
      </c>
    </row>
    <row r="91" spans="1:9" x14ac:dyDescent="0.25">
      <c r="A91" s="68"/>
      <c r="B91" s="68">
        <v>323</v>
      </c>
      <c r="C91" s="68"/>
      <c r="D91" s="69" t="s">
        <v>48</v>
      </c>
      <c r="E91" s="92">
        <f>E92+E93+E94+E95+E96+E97</f>
        <v>37371.990000000005</v>
      </c>
      <c r="F91" s="92">
        <f>F92+F93+F94+F95+F96+F97</f>
        <v>37200</v>
      </c>
      <c r="G91" s="92">
        <f t="shared" ref="G91:I91" si="18">G92+G93+G94+G95+G96+G97</f>
        <v>37200</v>
      </c>
      <c r="H91" s="92">
        <f t="shared" si="18"/>
        <v>37200</v>
      </c>
      <c r="I91" s="92">
        <f t="shared" si="18"/>
        <v>37200</v>
      </c>
    </row>
    <row r="92" spans="1:9" x14ac:dyDescent="0.25">
      <c r="A92" s="68"/>
      <c r="B92" s="68"/>
      <c r="C92" s="68">
        <v>3231</v>
      </c>
      <c r="D92" s="69" t="s">
        <v>49</v>
      </c>
      <c r="E92" s="92">
        <v>1991</v>
      </c>
      <c r="F92" s="92">
        <v>2000</v>
      </c>
      <c r="G92" s="92">
        <v>2000</v>
      </c>
      <c r="H92" s="92">
        <v>2000</v>
      </c>
      <c r="I92" s="92">
        <v>2000</v>
      </c>
    </row>
    <row r="93" spans="1:9" ht="30" x14ac:dyDescent="0.25">
      <c r="A93" s="68"/>
      <c r="B93" s="68"/>
      <c r="C93" s="68">
        <v>3232</v>
      </c>
      <c r="D93" s="69" t="s">
        <v>50</v>
      </c>
      <c r="E93" s="92">
        <v>25100.99</v>
      </c>
      <c r="F93" s="92">
        <v>21000</v>
      </c>
      <c r="G93" s="92">
        <v>21000</v>
      </c>
      <c r="H93" s="92">
        <v>21000</v>
      </c>
      <c r="I93" s="92">
        <v>21000</v>
      </c>
    </row>
    <row r="94" spans="1:9" s="89" customFormat="1" x14ac:dyDescent="0.25">
      <c r="A94" s="68"/>
      <c r="B94" s="68"/>
      <c r="C94" s="68">
        <v>3234</v>
      </c>
      <c r="D94" s="69" t="s">
        <v>52</v>
      </c>
      <c r="E94" s="92">
        <v>6636</v>
      </c>
      <c r="F94" s="92">
        <v>10000</v>
      </c>
      <c r="G94" s="92">
        <v>10000</v>
      </c>
      <c r="H94" s="92">
        <v>10000</v>
      </c>
      <c r="I94" s="92">
        <v>10000</v>
      </c>
    </row>
    <row r="95" spans="1:9" x14ac:dyDescent="0.25">
      <c r="A95" s="68"/>
      <c r="B95" s="68"/>
      <c r="C95" s="68">
        <v>3236</v>
      </c>
      <c r="D95" s="69" t="s">
        <v>53</v>
      </c>
      <c r="E95" s="92">
        <v>1327</v>
      </c>
      <c r="F95" s="92">
        <v>1400</v>
      </c>
      <c r="G95" s="92">
        <v>1400</v>
      </c>
      <c r="H95" s="92">
        <v>1400</v>
      </c>
      <c r="I95" s="92">
        <v>1400</v>
      </c>
    </row>
    <row r="96" spans="1:9" x14ac:dyDescent="0.25">
      <c r="A96" s="68"/>
      <c r="B96" s="68"/>
      <c r="C96" s="68">
        <v>3237</v>
      </c>
      <c r="D96" s="69" t="s">
        <v>54</v>
      </c>
      <c r="E96" s="92">
        <v>1327</v>
      </c>
      <c r="F96" s="92">
        <v>1400</v>
      </c>
      <c r="G96" s="92">
        <v>1400</v>
      </c>
      <c r="H96" s="92">
        <v>1400</v>
      </c>
      <c r="I96" s="92">
        <v>1400</v>
      </c>
    </row>
    <row r="97" spans="1:9" x14ac:dyDescent="0.25">
      <c r="A97" s="68"/>
      <c r="B97" s="68"/>
      <c r="C97" s="68">
        <v>3239</v>
      </c>
      <c r="D97" s="69" t="s">
        <v>56</v>
      </c>
      <c r="E97" s="92">
        <v>990</v>
      </c>
      <c r="F97" s="92">
        <v>1400</v>
      </c>
      <c r="G97" s="92">
        <v>1400</v>
      </c>
      <c r="H97" s="92">
        <v>1400</v>
      </c>
      <c r="I97" s="92">
        <v>1400</v>
      </c>
    </row>
    <row r="98" spans="1:9" x14ac:dyDescent="0.25">
      <c r="A98" s="180" t="s">
        <v>129</v>
      </c>
      <c r="B98" s="181"/>
      <c r="C98" s="181"/>
      <c r="D98" s="182"/>
      <c r="E98" s="94"/>
      <c r="F98" s="94"/>
      <c r="G98" s="94">
        <f>G99+G102+G105</f>
        <v>334710</v>
      </c>
      <c r="H98" s="94"/>
      <c r="I98" s="94"/>
    </row>
    <row r="99" spans="1:9" x14ac:dyDescent="0.25">
      <c r="A99" s="104">
        <v>31</v>
      </c>
      <c r="B99" s="104"/>
      <c r="C99" s="104"/>
      <c r="D99" s="95" t="s">
        <v>9</v>
      </c>
      <c r="E99" s="94"/>
      <c r="F99" s="94"/>
      <c r="G99" s="94">
        <f>G100</f>
        <v>4076</v>
      </c>
      <c r="H99" s="94"/>
      <c r="I99" s="94"/>
    </row>
    <row r="100" spans="1:9" x14ac:dyDescent="0.25">
      <c r="A100" s="68"/>
      <c r="B100" s="68">
        <v>311</v>
      </c>
      <c r="C100" s="68"/>
      <c r="D100" s="69" t="s">
        <v>32</v>
      </c>
      <c r="E100" s="92"/>
      <c r="F100" s="92"/>
      <c r="G100" s="92">
        <f>G101</f>
        <v>4076</v>
      </c>
      <c r="H100" s="92"/>
      <c r="I100" s="92"/>
    </row>
    <row r="101" spans="1:9" x14ac:dyDescent="0.25">
      <c r="A101" s="68"/>
      <c r="B101" s="68"/>
      <c r="C101" s="68">
        <v>3111</v>
      </c>
      <c r="D101" s="69" t="s">
        <v>33</v>
      </c>
      <c r="E101" s="92"/>
      <c r="F101" s="92"/>
      <c r="G101" s="92">
        <v>4076</v>
      </c>
      <c r="H101" s="92"/>
      <c r="I101" s="92"/>
    </row>
    <row r="102" spans="1:9" x14ac:dyDescent="0.25">
      <c r="A102" s="104">
        <v>32</v>
      </c>
      <c r="B102" s="104"/>
      <c r="C102" s="104"/>
      <c r="D102" s="95"/>
      <c r="E102" s="94"/>
      <c r="F102" s="94"/>
      <c r="G102" s="94">
        <f>G103</f>
        <v>2655</v>
      </c>
      <c r="H102" s="92"/>
      <c r="I102" s="92"/>
    </row>
    <row r="103" spans="1:9" x14ac:dyDescent="0.25">
      <c r="A103" s="68"/>
      <c r="B103" s="68">
        <v>323</v>
      </c>
      <c r="C103" s="68"/>
      <c r="D103" s="69" t="s">
        <v>48</v>
      </c>
      <c r="E103" s="92"/>
      <c r="F103" s="92"/>
      <c r="G103" s="92">
        <f>G104</f>
        <v>2655</v>
      </c>
      <c r="H103" s="92"/>
      <c r="I103" s="92"/>
    </row>
    <row r="104" spans="1:9" x14ac:dyDescent="0.25">
      <c r="A104" s="68"/>
      <c r="B104" s="68"/>
      <c r="C104" s="68">
        <v>3233</v>
      </c>
      <c r="D104" s="69" t="s">
        <v>51</v>
      </c>
      <c r="E104" s="92"/>
      <c r="F104" s="92"/>
      <c r="G104" s="92">
        <v>2655</v>
      </c>
      <c r="H104" s="92"/>
      <c r="I104" s="92"/>
    </row>
    <row r="105" spans="1:9" ht="30" x14ac:dyDescent="0.25">
      <c r="A105" s="104">
        <v>41</v>
      </c>
      <c r="B105" s="104"/>
      <c r="C105" s="104"/>
      <c r="D105" s="95" t="s">
        <v>124</v>
      </c>
      <c r="E105" s="94"/>
      <c r="F105" s="94"/>
      <c r="G105" s="94">
        <f>G106</f>
        <v>327979</v>
      </c>
      <c r="H105" s="94"/>
      <c r="I105" s="94"/>
    </row>
    <row r="106" spans="1:9" x14ac:dyDescent="0.25">
      <c r="A106" s="68"/>
      <c r="B106" s="68">
        <v>412</v>
      </c>
      <c r="C106" s="68"/>
      <c r="D106" s="69" t="s">
        <v>125</v>
      </c>
      <c r="E106" s="92"/>
      <c r="F106" s="92"/>
      <c r="G106" s="92">
        <f>G107</f>
        <v>327979</v>
      </c>
      <c r="H106" s="92"/>
      <c r="I106" s="92"/>
    </row>
    <row r="107" spans="1:9" x14ac:dyDescent="0.25">
      <c r="A107" s="68"/>
      <c r="B107" s="68"/>
      <c r="C107" s="68">
        <v>4124</v>
      </c>
      <c r="D107" s="69" t="s">
        <v>126</v>
      </c>
      <c r="E107" s="92"/>
      <c r="F107" s="92"/>
      <c r="G107" s="92">
        <v>327979</v>
      </c>
      <c r="H107" s="92"/>
      <c r="I107" s="92"/>
    </row>
  </sheetData>
  <mergeCells count="12">
    <mergeCell ref="A39:D39"/>
    <mergeCell ref="A98:D98"/>
    <mergeCell ref="A86:D86"/>
    <mergeCell ref="A7:I7"/>
    <mergeCell ref="A36:I36"/>
    <mergeCell ref="A1:I1"/>
    <mergeCell ref="A3:I3"/>
    <mergeCell ref="A5:I5"/>
    <mergeCell ref="B35:I35"/>
    <mergeCell ref="A11:D11"/>
    <mergeCell ref="A16:D16"/>
    <mergeCell ref="A27:D27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53" t="s">
        <v>91</v>
      </c>
      <c r="B1" s="153"/>
      <c r="C1" s="153"/>
      <c r="D1" s="153"/>
      <c r="E1" s="153"/>
      <c r="F1" s="153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x14ac:dyDescent="0.25">
      <c r="A3" s="153" t="s">
        <v>18</v>
      </c>
      <c r="B3" s="153"/>
      <c r="C3" s="153"/>
      <c r="D3" s="153"/>
      <c r="E3" s="154"/>
      <c r="F3" s="154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153" t="s">
        <v>2</v>
      </c>
      <c r="B5" s="183"/>
      <c r="C5" s="183"/>
      <c r="D5" s="183"/>
      <c r="E5" s="183"/>
      <c r="F5" s="183"/>
    </row>
    <row r="6" spans="1:6" ht="18" x14ac:dyDescent="0.25">
      <c r="A6" s="2"/>
      <c r="B6" s="2"/>
      <c r="C6" s="2"/>
      <c r="D6" s="2"/>
      <c r="E6" s="3"/>
      <c r="F6" s="3"/>
    </row>
    <row r="7" spans="1:6" ht="15.75" x14ac:dyDescent="0.25">
      <c r="A7" s="153" t="s">
        <v>11</v>
      </c>
      <c r="B7" s="184"/>
      <c r="C7" s="184"/>
      <c r="D7" s="184"/>
      <c r="E7" s="184"/>
      <c r="F7" s="184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15" t="s">
        <v>12</v>
      </c>
      <c r="B9" s="14" t="s">
        <v>86</v>
      </c>
      <c r="C9" s="15" t="s">
        <v>87</v>
      </c>
      <c r="D9" s="15" t="s">
        <v>88</v>
      </c>
      <c r="E9" s="15" t="s">
        <v>79</v>
      </c>
      <c r="F9" s="15" t="s">
        <v>89</v>
      </c>
    </row>
    <row r="10" spans="1:6" ht="15.75" customHeight="1" x14ac:dyDescent="0.25">
      <c r="A10" s="7" t="s">
        <v>13</v>
      </c>
      <c r="B10" s="47">
        <f t="shared" ref="B10:D11" si="0">B11</f>
        <v>1230718.3899999999</v>
      </c>
      <c r="C10" s="48">
        <f t="shared" si="0"/>
        <v>1564650</v>
      </c>
      <c r="D10" s="40">
        <f t="shared" si="0"/>
        <v>1629900</v>
      </c>
      <c r="E10" s="40">
        <f t="shared" ref="E10:F11" si="1">E11</f>
        <v>1575400</v>
      </c>
      <c r="F10" s="40">
        <f t="shared" si="1"/>
        <v>1583400</v>
      </c>
    </row>
    <row r="11" spans="1:6" ht="15.75" customHeight="1" x14ac:dyDescent="0.25">
      <c r="A11" s="7" t="s">
        <v>76</v>
      </c>
      <c r="B11" s="49">
        <f t="shared" si="0"/>
        <v>1230718.3899999999</v>
      </c>
      <c r="C11" s="50">
        <f t="shared" si="0"/>
        <v>1564650</v>
      </c>
      <c r="D11" s="5">
        <f t="shared" si="0"/>
        <v>1629900</v>
      </c>
      <c r="E11" s="5">
        <f t="shared" si="1"/>
        <v>1575400</v>
      </c>
      <c r="F11" s="5">
        <f t="shared" si="1"/>
        <v>1583400</v>
      </c>
    </row>
    <row r="12" spans="1:6" x14ac:dyDescent="0.25">
      <c r="A12" s="13" t="s">
        <v>77</v>
      </c>
      <c r="B12" s="49">
        <v>1230718.3899999999</v>
      </c>
      <c r="C12" s="50">
        <v>1564650</v>
      </c>
      <c r="D12" s="5">
        <v>1629900</v>
      </c>
      <c r="E12" s="5">
        <v>1575400</v>
      </c>
      <c r="F12" s="5">
        <v>1583400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H24" sqref="H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53" t="s">
        <v>92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53" t="s">
        <v>18</v>
      </c>
      <c r="B3" s="153"/>
      <c r="C3" s="153"/>
      <c r="D3" s="153"/>
      <c r="E3" s="153"/>
      <c r="F3" s="153"/>
      <c r="G3" s="153"/>
      <c r="H3" s="154"/>
      <c r="I3" s="154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153" t="s">
        <v>14</v>
      </c>
      <c r="B5" s="183"/>
      <c r="C5" s="183"/>
      <c r="D5" s="183"/>
      <c r="E5" s="183"/>
      <c r="F5" s="183"/>
      <c r="G5" s="183"/>
      <c r="H5" s="183"/>
      <c r="I5" s="183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ht="25.5" x14ac:dyDescent="0.25">
      <c r="A7" s="15" t="s">
        <v>3</v>
      </c>
      <c r="B7" s="14" t="s">
        <v>4</v>
      </c>
      <c r="C7" s="14" t="s">
        <v>5</v>
      </c>
      <c r="D7" s="14" t="s">
        <v>29</v>
      </c>
      <c r="E7" s="14" t="s">
        <v>86</v>
      </c>
      <c r="F7" s="15" t="s">
        <v>87</v>
      </c>
      <c r="G7" s="15" t="s">
        <v>88</v>
      </c>
      <c r="H7" s="15" t="s">
        <v>79</v>
      </c>
      <c r="I7" s="15" t="s">
        <v>89</v>
      </c>
    </row>
    <row r="8" spans="1:9" ht="25.5" x14ac:dyDescent="0.25">
      <c r="A8" s="7">
        <v>8</v>
      </c>
      <c r="B8" s="7"/>
      <c r="C8" s="7"/>
      <c r="D8" s="7" t="s">
        <v>15</v>
      </c>
      <c r="E8" s="4"/>
      <c r="F8" s="5"/>
      <c r="G8" s="5"/>
      <c r="H8" s="5"/>
      <c r="I8" s="5"/>
    </row>
    <row r="9" spans="1:9" x14ac:dyDescent="0.25">
      <c r="A9" s="7"/>
      <c r="B9" s="12">
        <v>84</v>
      </c>
      <c r="C9" s="12"/>
      <c r="D9" s="12" t="s">
        <v>22</v>
      </c>
      <c r="E9" s="4"/>
      <c r="F9" s="5"/>
      <c r="G9" s="5"/>
      <c r="H9" s="5"/>
      <c r="I9" s="5"/>
    </row>
    <row r="10" spans="1:9" ht="25.5" x14ac:dyDescent="0.25">
      <c r="A10" s="8"/>
      <c r="B10" s="8"/>
      <c r="C10" s="9">
        <v>81</v>
      </c>
      <c r="D10" s="13" t="s">
        <v>23</v>
      </c>
      <c r="E10" s="4"/>
      <c r="F10" s="5"/>
      <c r="G10" s="5"/>
      <c r="H10" s="5"/>
      <c r="I10" s="5"/>
    </row>
    <row r="11" spans="1:9" ht="25.5" x14ac:dyDescent="0.25">
      <c r="A11" s="10">
        <v>5</v>
      </c>
      <c r="B11" s="11"/>
      <c r="C11" s="11"/>
      <c r="D11" s="18" t="s">
        <v>16</v>
      </c>
      <c r="E11" s="4"/>
      <c r="F11" s="5"/>
      <c r="G11" s="5"/>
      <c r="H11" s="5"/>
      <c r="I11" s="5"/>
    </row>
    <row r="12" spans="1:9" ht="25.5" x14ac:dyDescent="0.25">
      <c r="A12" s="12"/>
      <c r="B12" s="12">
        <v>54</v>
      </c>
      <c r="C12" s="12"/>
      <c r="D12" s="19" t="s">
        <v>24</v>
      </c>
      <c r="E12" s="4"/>
      <c r="F12" s="5"/>
      <c r="G12" s="5"/>
      <c r="H12" s="5"/>
      <c r="I12" s="6"/>
    </row>
    <row r="13" spans="1:9" x14ac:dyDescent="0.25">
      <c r="A13" s="12"/>
      <c r="B13" s="12"/>
      <c r="C13" s="9">
        <v>11</v>
      </c>
      <c r="D13" s="9" t="s">
        <v>6</v>
      </c>
      <c r="E13" s="4"/>
      <c r="F13" s="5"/>
      <c r="G13" s="5"/>
      <c r="H13" s="5"/>
      <c r="I13" s="6"/>
    </row>
    <row r="14" spans="1:9" x14ac:dyDescent="0.25">
      <c r="A14" s="12"/>
      <c r="B14" s="12"/>
      <c r="C14" s="9">
        <v>31</v>
      </c>
      <c r="D14" s="9" t="s">
        <v>25</v>
      </c>
      <c r="E14" s="4"/>
      <c r="F14" s="5"/>
      <c r="G14" s="5"/>
      <c r="H14" s="5"/>
      <c r="I14" s="6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7CAA-8DB0-4CD0-A34A-893EBC5E9676}">
  <dimension ref="A1:F16"/>
  <sheetViews>
    <sheetView workbookViewId="0">
      <selection activeCell="J8" sqref="J8"/>
    </sheetView>
  </sheetViews>
  <sheetFormatPr defaultRowHeight="15" x14ac:dyDescent="0.25"/>
  <cols>
    <col min="1" max="1" width="22.5703125" customWidth="1"/>
    <col min="2" max="2" width="18.140625" customWidth="1"/>
    <col min="3" max="3" width="20.85546875" customWidth="1"/>
    <col min="4" max="4" width="18.5703125" customWidth="1"/>
    <col min="5" max="5" width="20.42578125" customWidth="1"/>
    <col min="6" max="6" width="21.42578125" customWidth="1"/>
  </cols>
  <sheetData>
    <row r="1" spans="1:6" ht="63.75" customHeight="1" x14ac:dyDescent="0.25">
      <c r="A1" s="185" t="s">
        <v>119</v>
      </c>
      <c r="B1" s="185"/>
      <c r="C1" s="185"/>
      <c r="D1" s="185"/>
      <c r="E1" s="185"/>
      <c r="F1" s="185"/>
    </row>
    <row r="2" spans="1:6" ht="18" x14ac:dyDescent="0.25">
      <c r="A2" s="78"/>
      <c r="B2" s="78"/>
      <c r="C2" s="78"/>
      <c r="D2" s="78"/>
      <c r="E2" s="78"/>
      <c r="F2" s="78"/>
    </row>
    <row r="3" spans="1:6" ht="15.75" x14ac:dyDescent="0.25">
      <c r="A3" s="185" t="s">
        <v>18</v>
      </c>
      <c r="B3" s="185"/>
      <c r="C3" s="185"/>
      <c r="D3" s="185"/>
      <c r="E3" s="185"/>
      <c r="F3" s="185"/>
    </row>
    <row r="4" spans="1:6" ht="18" x14ac:dyDescent="0.25">
      <c r="A4" s="78"/>
      <c r="B4" s="78"/>
      <c r="C4" s="78"/>
      <c r="D4" s="78"/>
      <c r="E4" s="79"/>
      <c r="F4" s="79"/>
    </row>
    <row r="5" spans="1:6" ht="15.75" x14ac:dyDescent="0.25">
      <c r="A5" s="185" t="s">
        <v>109</v>
      </c>
      <c r="B5" s="185"/>
      <c r="C5" s="185"/>
      <c r="D5" s="185"/>
      <c r="E5" s="185"/>
      <c r="F5" s="185"/>
    </row>
    <row r="6" spans="1:6" ht="18" x14ac:dyDescent="0.25">
      <c r="A6" s="78"/>
      <c r="B6" s="78"/>
      <c r="C6" s="78"/>
      <c r="D6" s="78"/>
      <c r="E6" s="79"/>
      <c r="F6" s="79"/>
    </row>
    <row r="7" spans="1:6" ht="25.5" x14ac:dyDescent="0.25">
      <c r="A7" s="86" t="s">
        <v>110</v>
      </c>
      <c r="B7" s="86" t="s">
        <v>86</v>
      </c>
      <c r="C7" s="87" t="s">
        <v>87</v>
      </c>
      <c r="D7" s="87" t="s">
        <v>88</v>
      </c>
      <c r="E7" s="87" t="s">
        <v>79</v>
      </c>
      <c r="F7" s="87" t="s">
        <v>89</v>
      </c>
    </row>
    <row r="8" spans="1:6" ht="25.5" x14ac:dyDescent="0.25">
      <c r="A8" s="83" t="s">
        <v>111</v>
      </c>
      <c r="B8" s="80"/>
      <c r="C8" s="81"/>
      <c r="D8" s="81"/>
      <c r="E8" s="81"/>
      <c r="F8" s="81"/>
    </row>
    <row r="9" spans="1:6" ht="25.5" x14ac:dyDescent="0.25">
      <c r="A9" s="83" t="s">
        <v>112</v>
      </c>
      <c r="B9" s="80"/>
      <c r="C9" s="81"/>
      <c r="D9" s="81"/>
      <c r="E9" s="81"/>
      <c r="F9" s="81"/>
    </row>
    <row r="10" spans="1:6" ht="25.5" x14ac:dyDescent="0.25">
      <c r="A10" s="85" t="s">
        <v>113</v>
      </c>
      <c r="B10" s="80"/>
      <c r="C10" s="81"/>
      <c r="D10" s="81"/>
      <c r="E10" s="81"/>
      <c r="F10" s="81"/>
    </row>
    <row r="11" spans="1:6" x14ac:dyDescent="0.25">
      <c r="A11" s="85"/>
      <c r="B11" s="80"/>
      <c r="C11" s="81"/>
      <c r="D11" s="81"/>
      <c r="E11" s="81"/>
      <c r="F11" s="81"/>
    </row>
    <row r="12" spans="1:6" x14ac:dyDescent="0.25">
      <c r="A12" s="83" t="s">
        <v>114</v>
      </c>
      <c r="B12" s="80"/>
      <c r="C12" s="81"/>
      <c r="D12" s="81"/>
      <c r="E12" s="81"/>
      <c r="F12" s="81"/>
    </row>
    <row r="13" spans="1:6" x14ac:dyDescent="0.25">
      <c r="A13" s="88" t="s">
        <v>115</v>
      </c>
      <c r="B13" s="80"/>
      <c r="C13" s="81"/>
      <c r="D13" s="81"/>
      <c r="E13" s="81"/>
      <c r="F13" s="81"/>
    </row>
    <row r="14" spans="1:6" x14ac:dyDescent="0.25">
      <c r="A14" s="84" t="s">
        <v>116</v>
      </c>
      <c r="B14" s="80"/>
      <c r="C14" s="81"/>
      <c r="D14" s="81"/>
      <c r="E14" s="81"/>
      <c r="F14" s="82"/>
    </row>
    <row r="15" spans="1:6" x14ac:dyDescent="0.25">
      <c r="A15" s="88" t="s">
        <v>117</v>
      </c>
      <c r="B15" s="80"/>
      <c r="C15" s="81"/>
      <c r="D15" s="81"/>
      <c r="E15" s="81"/>
      <c r="F15" s="82"/>
    </row>
    <row r="16" spans="1:6" x14ac:dyDescent="0.25">
      <c r="A16" s="84" t="s">
        <v>118</v>
      </c>
      <c r="B16" s="80"/>
      <c r="C16" s="81"/>
      <c r="D16" s="81"/>
      <c r="E16" s="81"/>
      <c r="F16" s="82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>
      <selection activeCell="K10" sqref="K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" customWidth="1"/>
    <col min="4" max="4" width="38.85546875" customWidth="1"/>
    <col min="5" max="5" width="16.140625" customWidth="1"/>
    <col min="6" max="6" width="13.28515625" customWidth="1"/>
    <col min="7" max="9" width="13.140625" bestFit="1" customWidth="1"/>
  </cols>
  <sheetData>
    <row r="1" spans="1:9" ht="42" customHeight="1" x14ac:dyDescent="0.25">
      <c r="A1" s="153" t="s">
        <v>93</v>
      </c>
      <c r="B1" s="153"/>
      <c r="C1" s="153"/>
      <c r="D1" s="153"/>
      <c r="E1" s="153"/>
      <c r="F1" s="153"/>
      <c r="G1" s="153"/>
      <c r="H1" s="153"/>
      <c r="I1" s="153"/>
    </row>
    <row r="2" spans="1:9" ht="11.25" customHeight="1" x14ac:dyDescent="0.25">
      <c r="A2" s="2"/>
      <c r="B2" s="2"/>
      <c r="C2" s="2"/>
      <c r="D2" s="2"/>
      <c r="E2" s="2"/>
      <c r="F2" s="2"/>
      <c r="G2" s="2"/>
      <c r="H2" s="3"/>
      <c r="I2" s="3"/>
    </row>
    <row r="3" spans="1:9" ht="18" customHeight="1" x14ac:dyDescent="0.25">
      <c r="A3" s="153" t="s">
        <v>17</v>
      </c>
      <c r="B3" s="183"/>
      <c r="C3" s="183"/>
      <c r="D3" s="183"/>
      <c r="E3" s="183"/>
      <c r="F3" s="183"/>
      <c r="G3" s="183"/>
      <c r="H3" s="183"/>
      <c r="I3" s="183"/>
    </row>
    <row r="4" spans="1:9" ht="9" customHeight="1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25.5" x14ac:dyDescent="0.25">
      <c r="A5" s="199" t="s">
        <v>19</v>
      </c>
      <c r="B5" s="200"/>
      <c r="C5" s="201"/>
      <c r="D5" s="14" t="s">
        <v>20</v>
      </c>
      <c r="E5" s="14" t="s">
        <v>86</v>
      </c>
      <c r="F5" s="15" t="s">
        <v>87</v>
      </c>
      <c r="G5" s="15" t="s">
        <v>88</v>
      </c>
      <c r="H5" s="15" t="s">
        <v>79</v>
      </c>
      <c r="I5" s="15" t="s">
        <v>89</v>
      </c>
    </row>
    <row r="6" spans="1:9" ht="30" x14ac:dyDescent="0.25">
      <c r="A6" s="196" t="s">
        <v>75</v>
      </c>
      <c r="B6" s="197"/>
      <c r="C6" s="198"/>
      <c r="D6" s="133" t="s">
        <v>73</v>
      </c>
      <c r="E6" s="62">
        <f>E7</f>
        <v>1312935.1400000001</v>
      </c>
      <c r="F6" s="134">
        <f>F7</f>
        <v>1653150</v>
      </c>
      <c r="G6" s="134">
        <f>G7</f>
        <v>2432016</v>
      </c>
      <c r="H6" s="134">
        <f>H7</f>
        <v>1867900</v>
      </c>
      <c r="I6" s="134">
        <f>I7</f>
        <v>1975900</v>
      </c>
    </row>
    <row r="7" spans="1:9" ht="30" x14ac:dyDescent="0.25">
      <c r="A7" s="196" t="s">
        <v>72</v>
      </c>
      <c r="B7" s="197"/>
      <c r="C7" s="198"/>
      <c r="D7" s="133" t="s">
        <v>73</v>
      </c>
      <c r="E7" s="62">
        <f>E8</f>
        <v>1312935.1400000001</v>
      </c>
      <c r="F7" s="134">
        <f>F8+F14</f>
        <v>1653150</v>
      </c>
      <c r="G7" s="134">
        <f>G8+G14+G16</f>
        <v>2432016</v>
      </c>
      <c r="H7" s="134">
        <f>H8+H14</f>
        <v>1867900</v>
      </c>
      <c r="I7" s="134">
        <f>I8+I14</f>
        <v>1975900</v>
      </c>
    </row>
    <row r="8" spans="1:9" x14ac:dyDescent="0.25">
      <c r="A8" s="202" t="s">
        <v>74</v>
      </c>
      <c r="B8" s="203"/>
      <c r="C8" s="204"/>
      <c r="D8" s="63" t="s">
        <v>6</v>
      </c>
      <c r="E8" s="62">
        <f>E9+E10+E11+E13</f>
        <v>1312935.1400000001</v>
      </c>
      <c r="F8" s="62">
        <f t="shared" ref="F8" si="0">F9+F10+F11+F13</f>
        <v>1603150</v>
      </c>
      <c r="G8" s="62">
        <f>G9+G10+G11+G13+G12</f>
        <v>2047306</v>
      </c>
      <c r="H8" s="62">
        <f t="shared" ref="H8:I8" si="1">H9+H10+H11+H13+H12</f>
        <v>1817900</v>
      </c>
      <c r="I8" s="62">
        <f t="shared" si="1"/>
        <v>1925900</v>
      </c>
    </row>
    <row r="9" spans="1:9" x14ac:dyDescent="0.25">
      <c r="A9" s="189">
        <v>31</v>
      </c>
      <c r="B9" s="190"/>
      <c r="C9" s="191"/>
      <c r="D9" s="65" t="s">
        <v>9</v>
      </c>
      <c r="E9" s="64">
        <v>761393.09</v>
      </c>
      <c r="F9" s="66">
        <v>1053000</v>
      </c>
      <c r="G9" s="66">
        <v>1062924</v>
      </c>
      <c r="H9" s="66">
        <v>1060000</v>
      </c>
      <c r="I9" s="66">
        <v>1073000</v>
      </c>
    </row>
    <row r="10" spans="1:9" x14ac:dyDescent="0.25">
      <c r="A10" s="189">
        <v>32</v>
      </c>
      <c r="B10" s="190"/>
      <c r="C10" s="191"/>
      <c r="D10" s="67" t="s">
        <v>21</v>
      </c>
      <c r="E10" s="64">
        <v>465708.01</v>
      </c>
      <c r="F10" s="66">
        <v>459650</v>
      </c>
      <c r="G10" s="66">
        <v>508245</v>
      </c>
      <c r="H10" s="66">
        <v>463400</v>
      </c>
      <c r="I10" s="66">
        <v>458400</v>
      </c>
    </row>
    <row r="11" spans="1:9" x14ac:dyDescent="0.25">
      <c r="A11" s="189">
        <v>34</v>
      </c>
      <c r="B11" s="190"/>
      <c r="C11" s="191"/>
      <c r="D11" s="54" t="s">
        <v>68</v>
      </c>
      <c r="E11" s="64">
        <v>3617.29</v>
      </c>
      <c r="F11" s="66">
        <v>2000</v>
      </c>
      <c r="G11" s="66">
        <v>2000</v>
      </c>
      <c r="H11" s="66">
        <v>2000</v>
      </c>
      <c r="I11" s="66">
        <v>2000</v>
      </c>
    </row>
    <row r="12" spans="1:9" s="89" customFormat="1" ht="29.25" x14ac:dyDescent="0.25">
      <c r="A12" s="189">
        <v>41</v>
      </c>
      <c r="B12" s="190"/>
      <c r="C12" s="191"/>
      <c r="D12" s="54" t="s">
        <v>124</v>
      </c>
      <c r="E12" s="64"/>
      <c r="F12" s="66"/>
      <c r="G12" s="66">
        <v>271837</v>
      </c>
      <c r="H12" s="66">
        <v>200000</v>
      </c>
      <c r="I12" s="66">
        <v>390000</v>
      </c>
    </row>
    <row r="13" spans="1:9" ht="29.25" x14ac:dyDescent="0.25">
      <c r="A13" s="189">
        <v>42</v>
      </c>
      <c r="B13" s="190"/>
      <c r="C13" s="191"/>
      <c r="D13" s="54" t="s">
        <v>28</v>
      </c>
      <c r="E13" s="64">
        <v>82216.75</v>
      </c>
      <c r="F13" s="66">
        <v>88500</v>
      </c>
      <c r="G13" s="66">
        <v>202300</v>
      </c>
      <c r="H13" s="66">
        <v>92500</v>
      </c>
      <c r="I13" s="66">
        <v>2500</v>
      </c>
    </row>
    <row r="14" spans="1:9" ht="15" customHeight="1" x14ac:dyDescent="0.25">
      <c r="A14" s="193" t="s">
        <v>81</v>
      </c>
      <c r="B14" s="194"/>
      <c r="C14" s="195"/>
      <c r="D14" s="61" t="s">
        <v>25</v>
      </c>
      <c r="E14" s="62">
        <f>E15</f>
        <v>46662.99</v>
      </c>
      <c r="F14" s="70">
        <f t="shared" ref="F14:I14" si="2">F15</f>
        <v>50000</v>
      </c>
      <c r="G14" s="70">
        <f t="shared" si="2"/>
        <v>50000</v>
      </c>
      <c r="H14" s="70">
        <f t="shared" si="2"/>
        <v>50000</v>
      </c>
      <c r="I14" s="70">
        <f t="shared" si="2"/>
        <v>50000</v>
      </c>
    </row>
    <row r="15" spans="1:9" ht="15" customHeight="1" x14ac:dyDescent="0.25">
      <c r="A15" s="189">
        <v>32</v>
      </c>
      <c r="B15" s="190"/>
      <c r="C15" s="191"/>
      <c r="D15" s="54" t="s">
        <v>21</v>
      </c>
      <c r="E15" s="64">
        <v>46662.99</v>
      </c>
      <c r="F15" s="66">
        <v>50000</v>
      </c>
      <c r="G15" s="66">
        <v>50000</v>
      </c>
      <c r="H15" s="66">
        <v>50000</v>
      </c>
      <c r="I15" s="66">
        <v>50000</v>
      </c>
    </row>
    <row r="16" spans="1:9" x14ac:dyDescent="0.25">
      <c r="A16" s="192" t="s">
        <v>146</v>
      </c>
      <c r="B16" s="192"/>
      <c r="C16" s="192"/>
      <c r="D16" s="127" t="s">
        <v>147</v>
      </c>
      <c r="E16" s="129"/>
      <c r="F16" s="127"/>
      <c r="G16" s="132">
        <f>G17+G18+G19</f>
        <v>334710</v>
      </c>
      <c r="H16" s="127"/>
      <c r="I16" s="127"/>
    </row>
    <row r="17" spans="1:9" x14ac:dyDescent="0.25">
      <c r="A17" s="186">
        <v>31</v>
      </c>
      <c r="B17" s="187"/>
      <c r="C17" s="188"/>
      <c r="D17" s="126" t="s">
        <v>9</v>
      </c>
      <c r="E17" s="130"/>
      <c r="F17" s="126"/>
      <c r="G17" s="131">
        <v>4076</v>
      </c>
      <c r="H17" s="126"/>
      <c r="I17" s="126"/>
    </row>
    <row r="18" spans="1:9" x14ac:dyDescent="0.25">
      <c r="A18" s="186">
        <v>32</v>
      </c>
      <c r="B18" s="187"/>
      <c r="C18" s="188"/>
      <c r="D18" s="126" t="s">
        <v>21</v>
      </c>
      <c r="E18" s="130"/>
      <c r="F18" s="126"/>
      <c r="G18" s="131">
        <v>2655</v>
      </c>
      <c r="H18" s="126"/>
      <c r="I18" s="126"/>
    </row>
    <row r="19" spans="1:9" ht="29.25" x14ac:dyDescent="0.25">
      <c r="A19" s="186">
        <v>41</v>
      </c>
      <c r="B19" s="187"/>
      <c r="C19" s="188"/>
      <c r="D19" s="128" t="s">
        <v>124</v>
      </c>
      <c r="E19" s="130"/>
      <c r="F19" s="126"/>
      <c r="G19" s="131">
        <v>327979</v>
      </c>
      <c r="H19" s="126"/>
      <c r="I19" s="126"/>
    </row>
  </sheetData>
  <mergeCells count="17">
    <mergeCell ref="A8:C8"/>
    <mergeCell ref="A9:C9"/>
    <mergeCell ref="A6:C6"/>
    <mergeCell ref="A7:C7"/>
    <mergeCell ref="A1:I1"/>
    <mergeCell ref="A3:I3"/>
    <mergeCell ref="A5:C5"/>
    <mergeCell ref="A17:C17"/>
    <mergeCell ref="A18:C18"/>
    <mergeCell ref="A19:C19"/>
    <mergeCell ref="A10:C10"/>
    <mergeCell ref="A11:C11"/>
    <mergeCell ref="A12:C12"/>
    <mergeCell ref="A13:C13"/>
    <mergeCell ref="A15:C15"/>
    <mergeCell ref="A16:C16"/>
    <mergeCell ref="A14:C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Račun prihoda i rashoda</vt:lpstr>
      <vt:lpstr>Račun prihoda izvori</vt:lpstr>
      <vt:lpstr>Rashodi prema funkcijskoj kl</vt:lpstr>
      <vt:lpstr>Račun financiranja</vt:lpstr>
      <vt:lpstr>Račun financiranja izvori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2024-10-29T11:36:56Z</cp:lastPrinted>
  <dcterms:created xsi:type="dcterms:W3CDTF">2022-08-12T12:51:27Z</dcterms:created>
  <dcterms:modified xsi:type="dcterms:W3CDTF">2025-02-06T12:11:34Z</dcterms:modified>
</cp:coreProperties>
</file>